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SAMSUNG\Desktop\"/>
    </mc:Choice>
  </mc:AlternateContent>
  <xr:revisionPtr revIDLastSave="0" documentId="8_{2E9DDEA8-8A35-4931-ACB8-FD3142E9E0ED}" xr6:coauthVersionLast="37" xr6:coauthVersionMax="37" xr10:uidLastSave="{00000000-0000-0000-0000-000000000000}"/>
  <bookViews>
    <workbookView xWindow="32760" yWindow="32760" windowWidth="17970" windowHeight="5955" tabRatio="500" firstSheet="1" activeTab="5" xr2:uid="{00000000-000D-0000-FFFF-FFFF00000000}"/>
  </bookViews>
  <sheets>
    <sheet name="INGRESOS ABRIL" sheetId="1" r:id="rId1"/>
    <sheet name="GASTOS ABRIL" sheetId="4" r:id="rId2"/>
    <sheet name="INGRESOS MAYO" sheetId="2" r:id="rId3"/>
    <sheet name="GASTOS MAYO" sheetId="5" r:id="rId4"/>
    <sheet name="INGRESOS JUNIO" sheetId="3" r:id="rId5"/>
    <sheet name="GASTOS JUNIO" sheetId="6" r:id="rId6"/>
  </sheets>
  <calcPr calcId="162913"/>
</workbook>
</file>

<file path=xl/calcChain.xml><?xml version="1.0" encoding="utf-8"?>
<calcChain xmlns="http://schemas.openxmlformats.org/spreadsheetml/2006/main">
  <c r="N2" i="6" l="1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2" i="5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2" i="4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H23" i="3" l="1"/>
  <c r="H22" i="3"/>
  <c r="H21" i="3"/>
  <c r="H20" i="3"/>
  <c r="G3" i="2"/>
  <c r="G2" i="2"/>
  <c r="H5" i="3"/>
  <c r="H4" i="3"/>
  <c r="H3" i="3"/>
  <c r="H2" i="3"/>
  <c r="G5" i="3"/>
  <c r="G4" i="3"/>
  <c r="G4" i="2"/>
  <c r="G5" i="2"/>
  <c r="H12" i="3"/>
  <c r="H11" i="3"/>
  <c r="H12" i="2"/>
  <c r="H11" i="2"/>
  <c r="G12" i="3"/>
  <c r="G11" i="3"/>
  <c r="G22" i="3"/>
  <c r="G21" i="3"/>
  <c r="G20" i="3"/>
  <c r="H5" i="2"/>
  <c r="H4" i="2"/>
  <c r="H3" i="2"/>
  <c r="G5" i="1"/>
  <c r="I5" i="1"/>
  <c r="G12" i="2"/>
  <c r="G11" i="2"/>
  <c r="G12" i="1"/>
  <c r="I12" i="1"/>
  <c r="G22" i="2"/>
  <c r="G21" i="2"/>
  <c r="G20" i="2"/>
  <c r="H23" i="2"/>
  <c r="H22" i="2"/>
  <c r="H21" i="2"/>
  <c r="H20" i="2"/>
  <c r="H23" i="1"/>
  <c r="H3" i="1"/>
  <c r="H11" i="1"/>
  <c r="H12" i="1"/>
  <c r="H22" i="1"/>
  <c r="H21" i="1"/>
  <c r="H20" i="1"/>
  <c r="G22" i="1"/>
  <c r="I22" i="1"/>
  <c r="I6" i="1"/>
  <c r="I7" i="1"/>
  <c r="I8" i="1"/>
  <c r="I13" i="1"/>
  <c r="I16" i="1"/>
  <c r="I23" i="1"/>
  <c r="I24" i="1"/>
  <c r="I25" i="1"/>
  <c r="I26" i="1"/>
  <c r="G18" i="1"/>
  <c r="G17" i="1"/>
  <c r="G11" i="1"/>
  <c r="I11" i="1"/>
  <c r="G21" i="1"/>
  <c r="G20" i="1"/>
  <c r="I20" i="1"/>
  <c r="I21" i="1"/>
  <c r="H2" i="1"/>
  <c r="H2" i="2"/>
  <c r="G3" i="3"/>
  <c r="G2" i="3"/>
  <c r="G4" i="1"/>
  <c r="G3" i="1"/>
  <c r="I4" i="1"/>
  <c r="G2" i="1"/>
  <c r="I2" i="1"/>
  <c r="I3" i="1"/>
</calcChain>
</file>

<file path=xl/sharedStrings.xml><?xml version="1.0" encoding="utf-8"?>
<sst xmlns="http://schemas.openxmlformats.org/spreadsheetml/2006/main" count="580" uniqueCount="189">
  <si>
    <t xml:space="preserve"> RUBRO</t>
  </si>
  <si>
    <t>NOMBRE</t>
  </si>
  <si>
    <t>INICIAL</t>
  </si>
  <si>
    <t>ADICIONES</t>
  </si>
  <si>
    <t>REDUCCIONES</t>
  </si>
  <si>
    <t>PRESUPUESTO DEFINITIVO</t>
  </si>
  <si>
    <t>1</t>
  </si>
  <si>
    <t>INGRESOS TOTALES</t>
  </si>
  <si>
    <t>11</t>
  </si>
  <si>
    <t>INGRESOS CORRIENTES</t>
  </si>
  <si>
    <t>1101</t>
  </si>
  <si>
    <t>INGRESOS DE EXPLOTACION</t>
  </si>
  <si>
    <t>110101</t>
  </si>
  <si>
    <t>VENTA DE BIENES Y SERVICIOS</t>
  </si>
  <si>
    <t>11010100102</t>
  </si>
  <si>
    <t>Intermediacion de venta  de inmuebles</t>
  </si>
  <si>
    <t>11010101102</t>
  </si>
  <si>
    <t>Administracion de  Proyectos</t>
  </si>
  <si>
    <t>11010102108</t>
  </si>
  <si>
    <t>Servicio de Gruas</t>
  </si>
  <si>
    <t>11010104102</t>
  </si>
  <si>
    <t>Servicio Operación Logistica Convenios</t>
  </si>
  <si>
    <t>11010105102</t>
  </si>
  <si>
    <t>Servicios de operacion Contratos Interadministrativos</t>
  </si>
  <si>
    <t>1102</t>
  </si>
  <si>
    <t>APORTES Y TRANSFERENCIAS</t>
  </si>
  <si>
    <t>110201</t>
  </si>
  <si>
    <t>APORTES DIRECTOS</t>
  </si>
  <si>
    <t>11020100101</t>
  </si>
  <si>
    <t>Transferencias Municipio de Itagüí</t>
  </si>
  <si>
    <t>11020102101</t>
  </si>
  <si>
    <t>Aportes de Capital Municipio de Itagui</t>
  </si>
  <si>
    <t>11020103101</t>
  </si>
  <si>
    <t>Aportes de Capital 2017 Municipio de Itagui</t>
  </si>
  <si>
    <t>1103</t>
  </si>
  <si>
    <t>OTROS INGRESOS CORRIENTES</t>
  </si>
  <si>
    <t>110303</t>
  </si>
  <si>
    <t>RECONOCIMIENTO INCAPACIDADES</t>
  </si>
  <si>
    <t>11030300101</t>
  </si>
  <si>
    <t>Incapacidades Seguridad social</t>
  </si>
  <si>
    <t>12</t>
  </si>
  <si>
    <t>INGRESOS DE CAPITAL</t>
  </si>
  <si>
    <t>1204</t>
  </si>
  <si>
    <t>OTROS RECURSOS DE CAPITAL</t>
  </si>
  <si>
    <t>120401</t>
  </si>
  <si>
    <t>DEL NIVEL MUNICIPAL</t>
  </si>
  <si>
    <t>12040100115</t>
  </si>
  <si>
    <t>Conv Interadmon de Asociacion 049 de 2017 Municipio Itagui - ADELI Modernizacion, Ornato y Ahorro Energetico (vigencia futura 001)</t>
  </si>
  <si>
    <t>12040101112</t>
  </si>
  <si>
    <t>ADICION Convenio Interadministrativo SGM 055 DE 2017 MPIO ITAGUI - ADELI</t>
  </si>
  <si>
    <t>12040117119</t>
  </si>
  <si>
    <t>Convenio 049 Proyecto 4 Estudio y Diseño Centro Cultural y Ambiental Caribe</t>
  </si>
  <si>
    <t>12040118120</t>
  </si>
  <si>
    <t>Convenio 049 Proyecto 4 Gestion social y Predial Intercambio Vial Induamerica</t>
  </si>
  <si>
    <t>TOTAL RECAUDO</t>
  </si>
  <si>
    <t xml:space="preserve">SALDO POR EJECUTAR </t>
  </si>
  <si>
    <t>Administracion de Proyectos</t>
  </si>
  <si>
    <t>Intermediacion de venta de inmuebles</t>
  </si>
  <si>
    <t>Transferencias Municipio de Itagüí - Vigencia Anterior</t>
  </si>
  <si>
    <t>% EJECUCION</t>
  </si>
  <si>
    <t>Ejecución Convenio 049 Proyecto 4 Gestión social y Predial Intercambio Vial Induamerica</t>
  </si>
  <si>
    <t>25010103120</t>
  </si>
  <si>
    <t>Ejecución Convenio 049 Proyecto 4 Estudio y Diseño Centro Cultural y Ambiental Caribe</t>
  </si>
  <si>
    <t>25010102119</t>
  </si>
  <si>
    <t>Ejecucion Convenio Interadministrativo SGM 055 DE 2017 MPIO ITAGUI - ADELI</t>
  </si>
  <si>
    <t>25010101112</t>
  </si>
  <si>
    <t>Ejecucion Conv Interadmon de Asociacion 049 de 2017 Municipio Itagui - ADELI Modernizacion, Ornato y Ahorro Energetico</t>
  </si>
  <si>
    <t>25010100115</t>
  </si>
  <si>
    <t>CONVENIOS INTERADMINISTRATIVOS</t>
  </si>
  <si>
    <t>250101</t>
  </si>
  <si>
    <t>2501</t>
  </si>
  <si>
    <t>25</t>
  </si>
  <si>
    <t>Proyectos Estrategicos de Desarrollo Urbanistico Mpio Itagui - Adeli</t>
  </si>
  <si>
    <t>24010100101</t>
  </si>
  <si>
    <t>PROYECTOS DE INVERSION</t>
  </si>
  <si>
    <t>240101</t>
  </si>
  <si>
    <t>INVERSIONES DE CAPITAL</t>
  </si>
  <si>
    <t>2401</t>
  </si>
  <si>
    <t>GASTOS DE INVERSION</t>
  </si>
  <si>
    <t>24</t>
  </si>
  <si>
    <t>Servicio de Grúas</t>
  </si>
  <si>
    <t>22030100108</t>
  </si>
  <si>
    <t>GASTOS OPERATIVOS</t>
  </si>
  <si>
    <t>220301</t>
  </si>
  <si>
    <t>GASTOS DE SERVICIOS</t>
  </si>
  <si>
    <t>2203</t>
  </si>
  <si>
    <t>GASTOS DE OPERACIÓN</t>
  </si>
  <si>
    <t>22</t>
  </si>
  <si>
    <t>Estampillas Municipales</t>
  </si>
  <si>
    <t>21020500102</t>
  </si>
  <si>
    <t>GASTOS LEGALES</t>
  </si>
  <si>
    <t>210205</t>
  </si>
  <si>
    <t>Otros Gastos Financieros</t>
  </si>
  <si>
    <t>21020404102</t>
  </si>
  <si>
    <t>Retención rendimientos Financieros</t>
  </si>
  <si>
    <t>21020403102</t>
  </si>
  <si>
    <t>Comisiones</t>
  </si>
  <si>
    <t>21020402102</t>
  </si>
  <si>
    <t>Gravamen Movimientos Financieros</t>
  </si>
  <si>
    <t>21020401102</t>
  </si>
  <si>
    <t>Chequeras, libretas</t>
  </si>
  <si>
    <t>21020400102</t>
  </si>
  <si>
    <t>GASTOS FINANCIEROS</t>
  </si>
  <si>
    <t>210204</t>
  </si>
  <si>
    <t>Impuestos nacionales</t>
  </si>
  <si>
    <t>21020301102</t>
  </si>
  <si>
    <t>Impuestos municipales</t>
  </si>
  <si>
    <t>21020300102</t>
  </si>
  <si>
    <t>IMPUESTOS Y MULTAS</t>
  </si>
  <si>
    <t>210203</t>
  </si>
  <si>
    <t>Adquisición muebles y equipos de oficina</t>
  </si>
  <si>
    <t>21020209102</t>
  </si>
  <si>
    <t>Actualización y Soporte Software Administrativo y Financiero</t>
  </si>
  <si>
    <t>21020207102</t>
  </si>
  <si>
    <t>Servicios De Comunicación</t>
  </si>
  <si>
    <t>21020205102</t>
  </si>
  <si>
    <t>Gastos varios e imprevistos</t>
  </si>
  <si>
    <t>21020204102</t>
  </si>
  <si>
    <t>Seguros Y Pólizas</t>
  </si>
  <si>
    <t>21020201102</t>
  </si>
  <si>
    <t>ADQUISICIÓN DE SERVICIOS</t>
  </si>
  <si>
    <t>210202</t>
  </si>
  <si>
    <t>Materiales Y Suministros</t>
  </si>
  <si>
    <t>21020100102</t>
  </si>
  <si>
    <t>ADQUISICIÓN DE BIENES</t>
  </si>
  <si>
    <t>210201</t>
  </si>
  <si>
    <t>GASTOS GENERALES</t>
  </si>
  <si>
    <t>2102</t>
  </si>
  <si>
    <t>Sena</t>
  </si>
  <si>
    <t>21010502102</t>
  </si>
  <si>
    <t>ICBF</t>
  </si>
  <si>
    <t>21010501102</t>
  </si>
  <si>
    <t>Cajas de Compensación Familiar</t>
  </si>
  <si>
    <t>21010500102</t>
  </si>
  <si>
    <t>CONTRIBUCIONES PARAFISCALES</t>
  </si>
  <si>
    <t>210105</t>
  </si>
  <si>
    <t>Aportes para Riesgos Profesionales</t>
  </si>
  <si>
    <t>21010302102</t>
  </si>
  <si>
    <t>Aportes para Pensiones</t>
  </si>
  <si>
    <t>21010301102</t>
  </si>
  <si>
    <t>Aportes para salud</t>
  </si>
  <si>
    <t>21010300102</t>
  </si>
  <si>
    <t>APORTES PREVISION Y SEGURIDAD SOCIAL- SECTOR PRIVADO</t>
  </si>
  <si>
    <t>210103</t>
  </si>
  <si>
    <t>Fortalecimiento Institucional</t>
  </si>
  <si>
    <t>21010202102</t>
  </si>
  <si>
    <t>Servicios Técnicos</t>
  </si>
  <si>
    <t>21010201102</t>
  </si>
  <si>
    <t>SERVICIOS PERSONALES INDIRECTOS</t>
  </si>
  <si>
    <t>210102</t>
  </si>
  <si>
    <t>Viáticos y Gastos de Viaje</t>
  </si>
  <si>
    <t>21010110101</t>
  </si>
  <si>
    <t>Bienestar Laboral y Capacitaciones</t>
  </si>
  <si>
    <t>21010109101</t>
  </si>
  <si>
    <t>Intereses a las Cesantías</t>
  </si>
  <si>
    <t>21010108101</t>
  </si>
  <si>
    <t>Cesantías</t>
  </si>
  <si>
    <t>21010107101</t>
  </si>
  <si>
    <t>Prima de Servicios</t>
  </si>
  <si>
    <t>21010106101</t>
  </si>
  <si>
    <t>Bonificación por Servicios Decreto Nacional</t>
  </si>
  <si>
    <t>21010105101</t>
  </si>
  <si>
    <t>Bonificación por Recreación</t>
  </si>
  <si>
    <t>21010104101</t>
  </si>
  <si>
    <t>Vacaciones</t>
  </si>
  <si>
    <t>21010103101</t>
  </si>
  <si>
    <t>Prima De Vacaciones</t>
  </si>
  <si>
    <t>21010102101</t>
  </si>
  <si>
    <t>Prima De Navidad</t>
  </si>
  <si>
    <t>21010101101</t>
  </si>
  <si>
    <t>Sueldos</t>
  </si>
  <si>
    <t>21010100101</t>
  </si>
  <si>
    <t>SERVICIOS PERSONALES DIRECTOS</t>
  </si>
  <si>
    <t>210101</t>
  </si>
  <si>
    <t>GASOS DE PERSONAL</t>
  </si>
  <si>
    <t>2101</t>
  </si>
  <si>
    <t>GASTOS DE FUNCIONAMIENTO</t>
  </si>
  <si>
    <t>21</t>
  </si>
  <si>
    <t>GASTOS TOTALES</t>
  </si>
  <si>
    <t>2</t>
  </si>
  <si>
    <t>PRESUPUESTO DISPONIBLE</t>
  </si>
  <si>
    <t>PAGOS</t>
  </si>
  <si>
    <t>OBLIGACION</t>
  </si>
  <si>
    <t>COMPROMISOS</t>
  </si>
  <si>
    <t>DISPONIBIL</t>
  </si>
  <si>
    <t xml:space="preserve"> CONTRA CREDITOS</t>
  </si>
  <si>
    <t>CREDITOS</t>
  </si>
  <si>
    <t>REDUCC.</t>
  </si>
  <si>
    <t>CODIGO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</si>
</sst>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"/>
    <numFmt numFmtId="165" formatCode="_-* #,##0_-;\-* #,##0_-;_-* &quot;-&quot;??_-;_-@_-"/>
  </numFmts>
  <fonts count="8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charset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>
      <alignment vertical="top"/>
    </xf>
    <xf numFmtId="43" fontId="2" fillId="0" borderId="0" applyFont="0" applyFill="0" applyBorder="0" applyAlignment="0" applyProtection="0">
      <alignment vertical="top"/>
    </xf>
    <xf numFmtId="0" fontId="2" fillId="0" borderId="0">
      <alignment vertical="top"/>
    </xf>
    <xf numFmtId="0" fontId="5" fillId="0" borderId="0"/>
    <xf numFmtId="9" fontId="3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>
      <alignment vertical="top"/>
    </xf>
  </cellStyleXfs>
  <cellXfs count="41">
    <xf numFmtId="0" fontId="0" fillId="0" borderId="0" xfId="0">
      <alignment vertical="top"/>
    </xf>
    <xf numFmtId="0" fontId="2" fillId="0" borderId="0" xfId="0" applyFont="1">
      <alignment vertical="top"/>
    </xf>
    <xf numFmtId="0" fontId="4" fillId="2" borderId="0" xfId="2" applyFont="1" applyFill="1" applyAlignment="1">
      <alignment horizontal="center" vertical="center"/>
    </xf>
    <xf numFmtId="0" fontId="4" fillId="2" borderId="0" xfId="2" applyFont="1" applyFill="1">
      <alignment vertical="top"/>
    </xf>
    <xf numFmtId="0" fontId="4" fillId="0" borderId="0" xfId="2" applyNumberFormat="1" applyFont="1" applyAlignment="1">
      <alignment horizontal="left" vertical="top"/>
    </xf>
    <xf numFmtId="0" fontId="4" fillId="0" borderId="0" xfId="2" applyFont="1">
      <alignment vertical="top"/>
    </xf>
    <xf numFmtId="165" fontId="4" fillId="0" borderId="0" xfId="1" applyNumberFormat="1" applyFont="1">
      <alignment vertical="top"/>
    </xf>
    <xf numFmtId="0" fontId="2" fillId="0" borderId="0" xfId="2" applyNumberFormat="1" applyAlignment="1">
      <alignment horizontal="left" vertical="top"/>
    </xf>
    <xf numFmtId="0" fontId="2" fillId="0" borderId="0" xfId="2">
      <alignment vertical="top"/>
    </xf>
    <xf numFmtId="165" fontId="0" fillId="0" borderId="0" xfId="1" applyNumberFormat="1" applyFont="1">
      <alignment vertical="top"/>
    </xf>
    <xf numFmtId="0" fontId="2" fillId="0" borderId="0" xfId="2" applyNumberFormat="1" applyFont="1" applyAlignment="1">
      <alignment horizontal="left" vertical="top"/>
    </xf>
    <xf numFmtId="0" fontId="2" fillId="0" borderId="0" xfId="2" applyFont="1">
      <alignment vertical="top"/>
    </xf>
    <xf numFmtId="165" fontId="2" fillId="0" borderId="0" xfId="1" applyNumberFormat="1" applyFont="1">
      <alignment vertical="top"/>
    </xf>
    <xf numFmtId="0" fontId="5" fillId="0" borderId="0" xfId="3" applyFont="1" applyBorder="1"/>
    <xf numFmtId="0" fontId="4" fillId="0" borderId="0" xfId="0" applyFont="1">
      <alignment vertical="top"/>
    </xf>
    <xf numFmtId="165" fontId="0" fillId="0" borderId="0" xfId="0" applyNumberFormat="1">
      <alignment vertical="top"/>
    </xf>
    <xf numFmtId="10" fontId="0" fillId="0" borderId="0" xfId="4" applyNumberFormat="1" applyFont="1">
      <alignment vertical="top"/>
    </xf>
    <xf numFmtId="10" fontId="4" fillId="0" borderId="0" xfId="4" applyNumberFormat="1" applyFont="1">
      <alignment vertical="top"/>
    </xf>
    <xf numFmtId="0" fontId="4" fillId="2" borderId="0" xfId="2" applyFont="1" applyFill="1" applyAlignment="1">
      <alignment horizontal="center" vertical="center" wrapText="1"/>
    </xf>
    <xf numFmtId="0" fontId="0" fillId="0" borderId="0" xfId="0" applyAlignment="1"/>
    <xf numFmtId="164" fontId="0" fillId="0" borderId="0" xfId="0" applyNumberFormat="1">
      <alignment vertical="top"/>
    </xf>
    <xf numFmtId="164" fontId="4" fillId="0" borderId="0" xfId="0" applyNumberFormat="1" applyFont="1">
      <alignment vertical="top"/>
    </xf>
    <xf numFmtId="0" fontId="4" fillId="0" borderId="0" xfId="0" applyFont="1" applyAlignment="1"/>
    <xf numFmtId="10" fontId="0" fillId="0" borderId="0" xfId="5" applyNumberFormat="1" applyFont="1">
      <alignment vertical="top"/>
    </xf>
    <xf numFmtId="10" fontId="4" fillId="0" borderId="0" xfId="5" applyNumberFormat="1" applyFont="1">
      <alignment vertical="top"/>
    </xf>
    <xf numFmtId="10" fontId="1" fillId="0" borderId="0" xfId="5" applyNumberFormat="1" applyFont="1" applyAlignment="1">
      <alignment vertical="top"/>
    </xf>
    <xf numFmtId="165" fontId="1" fillId="0" borderId="0" xfId="6" applyNumberFormat="1" applyFont="1" applyAlignment="1">
      <alignment vertical="top"/>
    </xf>
    <xf numFmtId="0" fontId="0" fillId="0" borderId="0" xfId="0" applyNumberFormat="1" applyAlignment="1">
      <alignment horizontal="left" vertical="top"/>
    </xf>
    <xf numFmtId="10" fontId="4" fillId="0" borderId="0" xfId="5" applyNumberFormat="1" applyFont="1" applyAlignment="1">
      <alignment vertical="top"/>
    </xf>
    <xf numFmtId="165" fontId="4" fillId="0" borderId="0" xfId="6" applyNumberFormat="1" applyFont="1" applyAlignment="1">
      <alignment vertical="top"/>
    </xf>
    <xf numFmtId="0" fontId="4" fillId="0" borderId="0" xfId="0" applyNumberFormat="1" applyFont="1" applyAlignment="1">
      <alignment horizontal="left" vertical="top"/>
    </xf>
    <xf numFmtId="10" fontId="2" fillId="0" borderId="0" xfId="5" applyNumberFormat="1" applyFont="1" applyAlignment="1">
      <alignment vertical="top"/>
    </xf>
    <xf numFmtId="165" fontId="2" fillId="0" borderId="0" xfId="6" applyNumberFormat="1" applyFont="1" applyAlignment="1">
      <alignment vertical="top"/>
    </xf>
    <xf numFmtId="0" fontId="2" fillId="0" borderId="0" xfId="0" applyNumberFormat="1" applyFont="1" applyAlignment="1">
      <alignment horizontal="left" vertical="top"/>
    </xf>
    <xf numFmtId="10" fontId="7" fillId="0" borderId="0" xfId="5" applyNumberFormat="1" applyFont="1" applyAlignment="1">
      <alignment vertical="top"/>
    </xf>
    <xf numFmtId="165" fontId="7" fillId="0" borderId="0" xfId="6" applyNumberFormat="1" applyFont="1" applyAlignment="1">
      <alignment vertical="top"/>
    </xf>
    <xf numFmtId="0" fontId="4" fillId="3" borderId="0" xfId="0" applyFont="1" applyFill="1" applyAlignment="1">
      <alignment horizontal="center" vertical="top" wrapText="1"/>
    </xf>
    <xf numFmtId="165" fontId="4" fillId="3" borderId="0" xfId="6" applyNumberFormat="1" applyFont="1" applyFill="1" applyAlignment="1">
      <alignment horizontal="center" vertical="center" wrapText="1"/>
    </xf>
    <xf numFmtId="165" fontId="4" fillId="3" borderId="0" xfId="6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</cellXfs>
  <cellStyles count="7">
    <cellStyle name="Millares 2" xfId="1" xr:uid="{00000000-0005-0000-0000-000000000000}"/>
    <cellStyle name="Millares 3" xfId="6" xr:uid="{766F67BB-DA6D-4019-ABD2-AC5C0A9DF149}"/>
    <cellStyle name="Normal" xfId="0" builtinId="0"/>
    <cellStyle name="Normal 2" xfId="2" xr:uid="{00000000-0005-0000-0000-000002000000}"/>
    <cellStyle name="Normal 3" xfId="3" xr:uid="{00000000-0005-0000-0000-000003000000}"/>
    <cellStyle name="Porcentaje" xfId="4" builtinId="5"/>
    <cellStyle name="Porcentaje 2" xfId="5" xr:uid="{08D918EC-1595-47D6-AC09-234B6E2FF3DF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26"/>
  <sheetViews>
    <sheetView showOutlineSymbols="0" workbookViewId="0">
      <selection activeCell="B32" sqref="B32"/>
    </sheetView>
  </sheetViews>
  <sheetFormatPr baseColWidth="10" defaultColWidth="6.85546875" defaultRowHeight="12.75" customHeight="1" x14ac:dyDescent="0.2"/>
  <cols>
    <col min="1" max="1" width="12" bestFit="1" customWidth="1"/>
    <col min="2" max="2" width="54.140625" customWidth="1"/>
    <col min="3" max="4" width="15.85546875" bestFit="1" customWidth="1"/>
    <col min="5" max="5" width="14.42578125" bestFit="1" customWidth="1"/>
    <col min="6" max="6" width="26.140625" bestFit="1" customWidth="1"/>
    <col min="7" max="7" width="16.85546875" bestFit="1" customWidth="1"/>
    <col min="8" max="8" width="22.85546875" bestFit="1" customWidth="1"/>
    <col min="9" max="9" width="13.42578125" bestFit="1" customWidth="1"/>
    <col min="11" max="11" width="13.85546875" bestFit="1" customWidth="1"/>
  </cols>
  <sheetData>
    <row r="1" spans="1:1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54</v>
      </c>
      <c r="H1" s="3" t="s">
        <v>55</v>
      </c>
      <c r="I1" s="3" t="s">
        <v>59</v>
      </c>
    </row>
    <row r="2" spans="1:11" x14ac:dyDescent="0.2">
      <c r="A2" s="4" t="s">
        <v>6</v>
      </c>
      <c r="B2" s="5" t="s">
        <v>7</v>
      </c>
      <c r="C2" s="6">
        <v>7426342245</v>
      </c>
      <c r="D2" s="6">
        <v>1146859584</v>
      </c>
      <c r="E2" s="6">
        <v>0</v>
      </c>
      <c r="F2" s="6">
        <v>8573201829</v>
      </c>
      <c r="G2" s="6">
        <f>+G3+G20</f>
        <v>2118849758</v>
      </c>
      <c r="H2" s="6">
        <f>+H3+H20</f>
        <v>6865399368</v>
      </c>
      <c r="I2" s="17">
        <f>+G2/F2</f>
        <v>0.24714800844098966</v>
      </c>
      <c r="K2" s="15"/>
    </row>
    <row r="3" spans="1:11" x14ac:dyDescent="0.2">
      <c r="A3" s="4" t="s">
        <v>8</v>
      </c>
      <c r="B3" s="5" t="s">
        <v>9</v>
      </c>
      <c r="C3" s="6">
        <v>1615106629</v>
      </c>
      <c r="D3" s="6">
        <v>61533334</v>
      </c>
      <c r="E3" s="6">
        <v>0</v>
      </c>
      <c r="F3" s="6">
        <v>1676639963</v>
      </c>
      <c r="G3" s="6">
        <f>+G4+G11+G17</f>
        <v>963275030</v>
      </c>
      <c r="H3" s="6">
        <f>+H4+H11+H17</f>
        <v>1124412230</v>
      </c>
      <c r="I3" s="17">
        <f t="shared" ref="I3:I26" si="0">+G3/F3</f>
        <v>0.57452706082253868</v>
      </c>
    </row>
    <row r="4" spans="1:11" x14ac:dyDescent="0.2">
      <c r="A4" s="4" t="s">
        <v>10</v>
      </c>
      <c r="B4" s="5" t="s">
        <v>11</v>
      </c>
      <c r="C4" s="6">
        <v>1015106629</v>
      </c>
      <c r="D4" s="6">
        <v>0</v>
      </c>
      <c r="E4" s="6">
        <v>0</v>
      </c>
      <c r="F4" s="6">
        <v>1015106629</v>
      </c>
      <c r="G4" s="6">
        <f>+G5</f>
        <v>552227733</v>
      </c>
      <c r="H4" s="6">
        <v>462878896</v>
      </c>
      <c r="I4" s="17">
        <f t="shared" si="0"/>
        <v>0.5440095820712052</v>
      </c>
    </row>
    <row r="5" spans="1:11" x14ac:dyDescent="0.2">
      <c r="A5" s="4" t="s">
        <v>12</v>
      </c>
      <c r="B5" s="5" t="s">
        <v>13</v>
      </c>
      <c r="C5" s="6">
        <v>1015106629</v>
      </c>
      <c r="D5" s="6">
        <v>0</v>
      </c>
      <c r="E5" s="6">
        <v>0</v>
      </c>
      <c r="F5" s="6">
        <v>1015106629</v>
      </c>
      <c r="G5" s="6">
        <f>+SUM(G6:G10)</f>
        <v>552227733</v>
      </c>
      <c r="H5" s="6">
        <v>462878896</v>
      </c>
      <c r="I5" s="17">
        <f t="shared" si="0"/>
        <v>0.5440095820712052</v>
      </c>
      <c r="K5" s="15"/>
    </row>
    <row r="6" spans="1:11" x14ac:dyDescent="0.2">
      <c r="A6" s="7" t="s">
        <v>14</v>
      </c>
      <c r="B6" s="8" t="s">
        <v>57</v>
      </c>
      <c r="C6" s="9">
        <v>400000000</v>
      </c>
      <c r="D6" s="9">
        <v>0</v>
      </c>
      <c r="E6" s="9">
        <v>0</v>
      </c>
      <c r="F6" s="9">
        <v>400000000</v>
      </c>
      <c r="G6" s="9">
        <v>0</v>
      </c>
      <c r="H6" s="9">
        <v>400000000</v>
      </c>
      <c r="I6" s="9">
        <f t="shared" si="0"/>
        <v>0</v>
      </c>
    </row>
    <row r="7" spans="1:11" x14ac:dyDescent="0.2">
      <c r="A7" s="7" t="s">
        <v>16</v>
      </c>
      <c r="B7" s="8" t="s">
        <v>56</v>
      </c>
      <c r="C7" s="9">
        <v>489399600</v>
      </c>
      <c r="D7" s="9">
        <v>0</v>
      </c>
      <c r="E7" s="9">
        <v>0</v>
      </c>
      <c r="F7" s="9">
        <v>489399600</v>
      </c>
      <c r="G7" s="9">
        <v>108172812</v>
      </c>
      <c r="H7" s="9">
        <v>381226788</v>
      </c>
      <c r="I7" s="16">
        <f t="shared" si="0"/>
        <v>0.22103167227762344</v>
      </c>
    </row>
    <row r="8" spans="1:11" x14ac:dyDescent="0.2">
      <c r="A8" s="7" t="s">
        <v>18</v>
      </c>
      <c r="B8" s="8" t="s">
        <v>19</v>
      </c>
      <c r="C8" s="9">
        <v>125707029</v>
      </c>
      <c r="D8" s="9">
        <v>0</v>
      </c>
      <c r="E8" s="9">
        <v>0</v>
      </c>
      <c r="F8" s="9">
        <v>125707029</v>
      </c>
      <c r="G8" s="9">
        <v>18150577</v>
      </c>
      <c r="H8" s="9">
        <v>107556452</v>
      </c>
      <c r="I8" s="16">
        <f t="shared" si="0"/>
        <v>0.14438792440158615</v>
      </c>
    </row>
    <row r="9" spans="1:11" x14ac:dyDescent="0.2">
      <c r="A9" s="7" t="s">
        <v>20</v>
      </c>
      <c r="B9" s="8" t="s">
        <v>21</v>
      </c>
      <c r="C9" s="9">
        <v>0</v>
      </c>
      <c r="D9" s="9">
        <v>0</v>
      </c>
      <c r="E9" s="9">
        <v>0</v>
      </c>
      <c r="F9" s="9">
        <v>0</v>
      </c>
      <c r="G9" s="9">
        <v>62543000</v>
      </c>
      <c r="H9" s="9">
        <v>0</v>
      </c>
      <c r="I9" s="9">
        <v>0</v>
      </c>
    </row>
    <row r="10" spans="1:11" x14ac:dyDescent="0.2">
      <c r="A10" s="10" t="s">
        <v>22</v>
      </c>
      <c r="B10" s="11" t="s">
        <v>23</v>
      </c>
      <c r="C10" s="12">
        <v>0</v>
      </c>
      <c r="D10" s="12">
        <v>0</v>
      </c>
      <c r="E10" s="12">
        <v>0</v>
      </c>
      <c r="F10" s="12">
        <v>0</v>
      </c>
      <c r="G10" s="12">
        <v>363361344</v>
      </c>
      <c r="H10" s="12">
        <v>0</v>
      </c>
      <c r="I10" s="9">
        <v>0</v>
      </c>
    </row>
    <row r="11" spans="1:11" x14ac:dyDescent="0.2">
      <c r="A11" s="4" t="s">
        <v>24</v>
      </c>
      <c r="B11" s="5" t="s">
        <v>25</v>
      </c>
      <c r="C11" s="6">
        <v>600000000</v>
      </c>
      <c r="D11" s="6">
        <v>61533334</v>
      </c>
      <c r="E11" s="6">
        <v>0</v>
      </c>
      <c r="F11" s="6">
        <v>661533334</v>
      </c>
      <c r="G11" s="6">
        <f>+G12</f>
        <v>410000000</v>
      </c>
      <c r="H11" s="6">
        <f>+H12</f>
        <v>661533334</v>
      </c>
      <c r="I11" s="17">
        <f>+G11/F11</f>
        <v>0.61977224567190137</v>
      </c>
    </row>
    <row r="12" spans="1:11" s="14" customFormat="1" x14ac:dyDescent="0.2">
      <c r="A12" s="4" t="s">
        <v>26</v>
      </c>
      <c r="B12" s="5" t="s">
        <v>27</v>
      </c>
      <c r="C12" s="6">
        <v>600000000</v>
      </c>
      <c r="D12" s="6">
        <v>61533334</v>
      </c>
      <c r="E12" s="6">
        <v>0</v>
      </c>
      <c r="F12" s="6">
        <v>661533334</v>
      </c>
      <c r="G12" s="6">
        <f>+SUM(G13:G16)</f>
        <v>410000000</v>
      </c>
      <c r="H12" s="6">
        <f>+SUM(H13:H16)</f>
        <v>661533334</v>
      </c>
      <c r="I12" s="17">
        <f>+G12/F12</f>
        <v>0.61977224567190137</v>
      </c>
    </row>
    <row r="13" spans="1:11" x14ac:dyDescent="0.2">
      <c r="A13" s="7" t="s">
        <v>28</v>
      </c>
      <c r="B13" s="13" t="s">
        <v>29</v>
      </c>
      <c r="C13" s="9">
        <v>600000000</v>
      </c>
      <c r="D13" s="9">
        <v>0</v>
      </c>
      <c r="E13" s="9">
        <v>0</v>
      </c>
      <c r="F13" s="9">
        <v>600000000</v>
      </c>
      <c r="G13" s="9">
        <v>0</v>
      </c>
      <c r="H13" s="9">
        <v>600000000</v>
      </c>
      <c r="I13" s="9">
        <f t="shared" si="0"/>
        <v>0</v>
      </c>
    </row>
    <row r="14" spans="1:11" x14ac:dyDescent="0.2">
      <c r="A14" s="7">
        <v>11020101101</v>
      </c>
      <c r="B14" s="13" t="s">
        <v>58</v>
      </c>
      <c r="C14" s="9">
        <v>0</v>
      </c>
      <c r="D14" s="9"/>
      <c r="E14" s="9"/>
      <c r="F14" s="9"/>
      <c r="G14" s="9">
        <v>325000000</v>
      </c>
      <c r="H14" s="9"/>
      <c r="I14" s="9">
        <v>0</v>
      </c>
    </row>
    <row r="15" spans="1:11" x14ac:dyDescent="0.2">
      <c r="A15" s="7" t="s">
        <v>30</v>
      </c>
      <c r="B15" s="13" t="s">
        <v>31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</row>
    <row r="16" spans="1:11" x14ac:dyDescent="0.2">
      <c r="A16" s="7" t="s">
        <v>32</v>
      </c>
      <c r="B16" s="13" t="s">
        <v>33</v>
      </c>
      <c r="C16" s="9">
        <v>0</v>
      </c>
      <c r="D16" s="9">
        <v>61533334</v>
      </c>
      <c r="E16" s="9">
        <v>0</v>
      </c>
      <c r="F16" s="9">
        <v>61533334</v>
      </c>
      <c r="G16" s="9">
        <v>85000000</v>
      </c>
      <c r="H16" s="9">
        <v>61533334</v>
      </c>
      <c r="I16" s="16">
        <f t="shared" si="0"/>
        <v>1.3813650987934443</v>
      </c>
    </row>
    <row r="17" spans="1:9" s="14" customFormat="1" x14ac:dyDescent="0.2">
      <c r="A17" s="4" t="s">
        <v>34</v>
      </c>
      <c r="B17" s="5" t="s">
        <v>35</v>
      </c>
      <c r="C17" s="6">
        <v>0</v>
      </c>
      <c r="D17" s="6">
        <v>0</v>
      </c>
      <c r="E17" s="6">
        <v>0</v>
      </c>
      <c r="F17" s="6">
        <v>0</v>
      </c>
      <c r="G17" s="6">
        <f>+G18</f>
        <v>1047297</v>
      </c>
      <c r="H17" s="6">
        <v>0</v>
      </c>
      <c r="I17" s="9">
        <v>0</v>
      </c>
    </row>
    <row r="18" spans="1:9" s="14" customFormat="1" x14ac:dyDescent="0.2">
      <c r="A18" s="4" t="s">
        <v>36</v>
      </c>
      <c r="B18" s="5" t="s">
        <v>37</v>
      </c>
      <c r="C18" s="6">
        <v>0</v>
      </c>
      <c r="D18" s="6">
        <v>0</v>
      </c>
      <c r="E18" s="6">
        <v>0</v>
      </c>
      <c r="F18" s="6">
        <v>0</v>
      </c>
      <c r="G18" s="6">
        <f>+G19</f>
        <v>1047297</v>
      </c>
      <c r="H18" s="6">
        <v>0</v>
      </c>
      <c r="I18" s="9">
        <v>0</v>
      </c>
    </row>
    <row r="19" spans="1:9" s="1" customFormat="1" x14ac:dyDescent="0.2">
      <c r="A19" s="10" t="s">
        <v>38</v>
      </c>
      <c r="B19" s="11" t="s">
        <v>39</v>
      </c>
      <c r="C19" s="12">
        <v>0</v>
      </c>
      <c r="D19" s="12">
        <v>0</v>
      </c>
      <c r="E19" s="12">
        <v>0</v>
      </c>
      <c r="F19" s="12">
        <v>0</v>
      </c>
      <c r="G19" s="12">
        <v>1047297</v>
      </c>
      <c r="H19" s="12">
        <v>0</v>
      </c>
      <c r="I19" s="9">
        <v>0</v>
      </c>
    </row>
    <row r="20" spans="1:9" s="14" customFormat="1" x14ac:dyDescent="0.2">
      <c r="A20" s="4" t="s">
        <v>40</v>
      </c>
      <c r="B20" s="5" t="s">
        <v>41</v>
      </c>
      <c r="C20" s="6">
        <v>5811235616</v>
      </c>
      <c r="D20" s="6">
        <v>1085326250</v>
      </c>
      <c r="E20" s="6">
        <v>0</v>
      </c>
      <c r="F20" s="6">
        <v>6896561866</v>
      </c>
      <c r="G20" s="6">
        <f>+G21</f>
        <v>1155574728</v>
      </c>
      <c r="H20" s="6">
        <f>+H21</f>
        <v>5740987138</v>
      </c>
      <c r="I20" s="17">
        <f t="shared" si="0"/>
        <v>0.16755808915410084</v>
      </c>
    </row>
    <row r="21" spans="1:9" s="14" customFormat="1" x14ac:dyDescent="0.2">
      <c r="A21" s="4" t="s">
        <v>42</v>
      </c>
      <c r="B21" s="5" t="s">
        <v>43</v>
      </c>
      <c r="C21" s="6">
        <v>5811235616</v>
      </c>
      <c r="D21" s="6">
        <v>1085326250</v>
      </c>
      <c r="E21" s="6">
        <v>0</v>
      </c>
      <c r="F21" s="6">
        <v>6896561866</v>
      </c>
      <c r="G21" s="6">
        <f>+G22</f>
        <v>1155574728</v>
      </c>
      <c r="H21" s="6">
        <f>+H22</f>
        <v>5740987138</v>
      </c>
      <c r="I21" s="17">
        <f t="shared" si="0"/>
        <v>0.16755808915410084</v>
      </c>
    </row>
    <row r="22" spans="1:9" s="14" customFormat="1" x14ac:dyDescent="0.2">
      <c r="A22" s="4" t="s">
        <v>44</v>
      </c>
      <c r="B22" s="5" t="s">
        <v>45</v>
      </c>
      <c r="C22" s="6">
        <v>5811235616</v>
      </c>
      <c r="D22" s="6">
        <v>1085326250</v>
      </c>
      <c r="E22" s="6">
        <v>0</v>
      </c>
      <c r="F22" s="6">
        <v>6896561866</v>
      </c>
      <c r="G22" s="6">
        <f>+SUM(G23:G26)</f>
        <v>1155574728</v>
      </c>
      <c r="H22" s="6">
        <f>+SUM(H23:H26)</f>
        <v>5740987138</v>
      </c>
      <c r="I22" s="17">
        <f t="shared" si="0"/>
        <v>0.16755808915410084</v>
      </c>
    </row>
    <row r="23" spans="1:9" x14ac:dyDescent="0.2">
      <c r="A23" s="8" t="s">
        <v>46</v>
      </c>
      <c r="B23" s="8" t="s">
        <v>47</v>
      </c>
      <c r="C23" s="9">
        <v>5811235616</v>
      </c>
      <c r="D23" s="9">
        <v>0</v>
      </c>
      <c r="E23" s="9">
        <v>0</v>
      </c>
      <c r="F23" s="9">
        <v>5811235616</v>
      </c>
      <c r="G23" s="9">
        <v>889728373</v>
      </c>
      <c r="H23" s="9">
        <f>+F23-G23</f>
        <v>4921507243</v>
      </c>
      <c r="I23" s="16">
        <f t="shared" si="0"/>
        <v>0.1531048527012607</v>
      </c>
    </row>
    <row r="24" spans="1:9" x14ac:dyDescent="0.2">
      <c r="A24" s="8" t="s">
        <v>48</v>
      </c>
      <c r="B24" s="8" t="s">
        <v>49</v>
      </c>
      <c r="C24" s="9">
        <v>0</v>
      </c>
      <c r="D24" s="9">
        <v>285326250</v>
      </c>
      <c r="E24" s="9">
        <v>0</v>
      </c>
      <c r="F24" s="9">
        <v>285326250</v>
      </c>
      <c r="G24" s="9">
        <v>265846355</v>
      </c>
      <c r="H24" s="9">
        <v>19479895</v>
      </c>
      <c r="I24" s="16">
        <f t="shared" si="0"/>
        <v>0.93172764510801231</v>
      </c>
    </row>
    <row r="25" spans="1:9" x14ac:dyDescent="0.2">
      <c r="A25" t="s">
        <v>50</v>
      </c>
      <c r="B25" t="s">
        <v>51</v>
      </c>
      <c r="C25" s="9">
        <v>0</v>
      </c>
      <c r="D25" s="9">
        <v>400000000</v>
      </c>
      <c r="E25" s="9">
        <v>0</v>
      </c>
      <c r="F25" s="9">
        <v>400000000</v>
      </c>
      <c r="G25" s="9">
        <v>0</v>
      </c>
      <c r="H25" s="9">
        <v>400000000</v>
      </c>
      <c r="I25" s="9">
        <f t="shared" si="0"/>
        <v>0</v>
      </c>
    </row>
    <row r="26" spans="1:9" x14ac:dyDescent="0.2">
      <c r="A26" t="s">
        <v>52</v>
      </c>
      <c r="B26" t="s">
        <v>53</v>
      </c>
      <c r="C26" s="9">
        <v>0</v>
      </c>
      <c r="D26" s="9">
        <v>400000000</v>
      </c>
      <c r="E26" s="9">
        <v>0</v>
      </c>
      <c r="F26" s="9">
        <v>400000000</v>
      </c>
      <c r="G26" s="9">
        <v>0</v>
      </c>
      <c r="H26" s="9">
        <v>400000000</v>
      </c>
      <c r="I26" s="9">
        <f t="shared" si="0"/>
        <v>0</v>
      </c>
    </row>
  </sheetData>
  <pageMargins left="0" right="0" top="0" bottom="0" header="0" footer="0"/>
  <pageSetup paperSize="5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8F0BE-9501-462F-A511-0EFD6EF54502}">
  <sheetPr>
    <outlinePr summaryBelow="0" summaryRight="0"/>
    <pageSetUpPr autoPageBreaks="0"/>
  </sheetPr>
  <dimension ref="A1:N62"/>
  <sheetViews>
    <sheetView showOutlineSymbols="0" workbookViewId="0">
      <selection activeCell="B13" sqref="B13"/>
    </sheetView>
  </sheetViews>
  <sheetFormatPr baseColWidth="10" defaultColWidth="6.85546875" defaultRowHeight="12.75" customHeight="1" x14ac:dyDescent="0.2"/>
  <cols>
    <col min="1" max="1" width="12" bestFit="1" customWidth="1"/>
    <col min="2" max="2" width="105.7109375" bestFit="1" customWidth="1"/>
    <col min="3" max="4" width="15.85546875" bestFit="1" customWidth="1"/>
    <col min="5" max="5" width="10.28515625" bestFit="1" customWidth="1"/>
    <col min="6" max="6" width="11.5703125" bestFit="1" customWidth="1"/>
    <col min="7" max="7" width="20" bestFit="1" customWidth="1"/>
    <col min="8" max="8" width="18.85546875" customWidth="1"/>
    <col min="9" max="9" width="15.85546875" bestFit="1" customWidth="1"/>
    <col min="10" max="10" width="16.7109375" bestFit="1" customWidth="1"/>
    <col min="11" max="12" width="14.28515625" bestFit="1" customWidth="1"/>
    <col min="13" max="13" width="17.42578125" customWidth="1"/>
    <col min="14" max="14" width="11.42578125" customWidth="1"/>
  </cols>
  <sheetData>
    <row r="1" spans="1:14" ht="30.75" customHeight="1" x14ac:dyDescent="0.2">
      <c r="A1" s="39" t="s">
        <v>188</v>
      </c>
      <c r="B1" s="38" t="s">
        <v>1</v>
      </c>
      <c r="C1" s="38" t="s">
        <v>2</v>
      </c>
      <c r="D1" s="38" t="s">
        <v>3</v>
      </c>
      <c r="E1" s="38" t="s">
        <v>187</v>
      </c>
      <c r="F1" s="38" t="s">
        <v>186</v>
      </c>
      <c r="G1" s="37" t="s">
        <v>185</v>
      </c>
      <c r="H1" s="37" t="s">
        <v>5</v>
      </c>
      <c r="I1" s="38" t="s">
        <v>184</v>
      </c>
      <c r="J1" s="38" t="s">
        <v>183</v>
      </c>
      <c r="K1" s="38" t="s">
        <v>182</v>
      </c>
      <c r="L1" s="37" t="s">
        <v>181</v>
      </c>
      <c r="M1" s="36" t="s">
        <v>180</v>
      </c>
      <c r="N1" s="36" t="s">
        <v>59</v>
      </c>
    </row>
    <row r="2" spans="1:14" x14ac:dyDescent="0.2">
      <c r="A2" s="30" t="s">
        <v>179</v>
      </c>
      <c r="B2" s="29" t="s">
        <v>178</v>
      </c>
      <c r="C2" s="29">
        <v>7426342245</v>
      </c>
      <c r="D2" s="29">
        <v>1146859584</v>
      </c>
      <c r="E2" s="29">
        <v>0</v>
      </c>
      <c r="F2" s="29">
        <v>0</v>
      </c>
      <c r="G2" s="29">
        <v>0</v>
      </c>
      <c r="H2" s="29">
        <v>8573201829</v>
      </c>
      <c r="I2" s="29">
        <v>6666195138</v>
      </c>
      <c r="J2" s="29">
        <v>6664803020</v>
      </c>
      <c r="K2" s="29">
        <v>618775146</v>
      </c>
      <c r="L2" s="29">
        <v>613570646</v>
      </c>
      <c r="M2" s="29">
        <v>1907006691</v>
      </c>
      <c r="N2" s="28">
        <f>+J2/H2</f>
        <v>0.77739952388096289</v>
      </c>
    </row>
    <row r="3" spans="1:14" x14ac:dyDescent="0.2">
      <c r="A3" s="30" t="s">
        <v>177</v>
      </c>
      <c r="B3" s="29" t="s">
        <v>176</v>
      </c>
      <c r="C3" s="29">
        <v>1533399600</v>
      </c>
      <c r="D3" s="29">
        <v>0</v>
      </c>
      <c r="E3" s="29">
        <v>0</v>
      </c>
      <c r="F3" s="29">
        <v>0</v>
      </c>
      <c r="G3" s="29">
        <v>0</v>
      </c>
      <c r="H3" s="29">
        <v>1533399600</v>
      </c>
      <c r="I3" s="29">
        <v>432997740</v>
      </c>
      <c r="J3" s="29">
        <v>431997740</v>
      </c>
      <c r="K3" s="29">
        <v>355587490</v>
      </c>
      <c r="L3" s="29">
        <v>355587490</v>
      </c>
      <c r="M3" s="29">
        <v>1100401860</v>
      </c>
      <c r="N3" s="28">
        <f>+J3/H3</f>
        <v>0.28172548108138284</v>
      </c>
    </row>
    <row r="4" spans="1:14" x14ac:dyDescent="0.2">
      <c r="A4" s="30" t="s">
        <v>175</v>
      </c>
      <c r="B4" s="29" t="s">
        <v>174</v>
      </c>
      <c r="C4" s="29">
        <v>1332305551</v>
      </c>
      <c r="D4" s="29">
        <v>0</v>
      </c>
      <c r="E4" s="29">
        <v>0</v>
      </c>
      <c r="F4" s="29">
        <v>0</v>
      </c>
      <c r="G4" s="29">
        <v>0</v>
      </c>
      <c r="H4" s="29">
        <v>1332305551</v>
      </c>
      <c r="I4" s="29">
        <v>420315529</v>
      </c>
      <c r="J4" s="29">
        <v>420315529</v>
      </c>
      <c r="K4" s="29">
        <v>352835529</v>
      </c>
      <c r="L4" s="29">
        <v>352835529</v>
      </c>
      <c r="M4" s="29">
        <v>911990022</v>
      </c>
      <c r="N4" s="28">
        <f>+J4/H4</f>
        <v>0.3154798301969996</v>
      </c>
    </row>
    <row r="5" spans="1:14" x14ac:dyDescent="0.2">
      <c r="A5" s="30" t="s">
        <v>173</v>
      </c>
      <c r="B5" s="29" t="s">
        <v>172</v>
      </c>
      <c r="C5" s="29">
        <v>1007561775</v>
      </c>
      <c r="D5" s="29">
        <v>0</v>
      </c>
      <c r="E5" s="29">
        <v>0</v>
      </c>
      <c r="F5" s="29">
        <v>0</v>
      </c>
      <c r="G5" s="29">
        <v>0</v>
      </c>
      <c r="H5" s="29">
        <v>1007561775</v>
      </c>
      <c r="I5" s="29">
        <v>292225004</v>
      </c>
      <c r="J5" s="29">
        <v>292225004</v>
      </c>
      <c r="K5" s="29">
        <v>292225004</v>
      </c>
      <c r="L5" s="29">
        <v>292225004</v>
      </c>
      <c r="M5" s="29">
        <v>715336771</v>
      </c>
      <c r="N5" s="28">
        <f>+J5/H5</f>
        <v>0.29003184841941826</v>
      </c>
    </row>
    <row r="6" spans="1:14" ht="15" x14ac:dyDescent="0.2">
      <c r="A6" s="27" t="s">
        <v>171</v>
      </c>
      <c r="B6" s="26" t="s">
        <v>170</v>
      </c>
      <c r="C6" s="26">
        <v>717679064</v>
      </c>
      <c r="D6" s="26">
        <v>0</v>
      </c>
      <c r="E6" s="26">
        <v>0</v>
      </c>
      <c r="F6" s="26">
        <v>0</v>
      </c>
      <c r="G6" s="26">
        <v>0</v>
      </c>
      <c r="H6" s="26">
        <v>717679064</v>
      </c>
      <c r="I6" s="26">
        <v>193832774</v>
      </c>
      <c r="J6" s="26">
        <v>193832774</v>
      </c>
      <c r="K6" s="26">
        <v>193832774</v>
      </c>
      <c r="L6" s="26">
        <v>193832774</v>
      </c>
      <c r="M6" s="26">
        <v>523846290</v>
      </c>
      <c r="N6" s="25">
        <f>+J6/H6</f>
        <v>0.27008280403174756</v>
      </c>
    </row>
    <row r="7" spans="1:14" ht="15" x14ac:dyDescent="0.2">
      <c r="A7" s="27" t="s">
        <v>169</v>
      </c>
      <c r="B7" s="26" t="s">
        <v>168</v>
      </c>
      <c r="C7" s="26">
        <v>66588852</v>
      </c>
      <c r="D7" s="26">
        <v>0</v>
      </c>
      <c r="E7" s="26">
        <v>0</v>
      </c>
      <c r="F7" s="26">
        <v>0</v>
      </c>
      <c r="G7" s="26">
        <v>0</v>
      </c>
      <c r="H7" s="26">
        <v>66588852</v>
      </c>
      <c r="I7" s="26">
        <v>0</v>
      </c>
      <c r="J7" s="26">
        <v>0</v>
      </c>
      <c r="K7" s="26">
        <v>0</v>
      </c>
      <c r="L7" s="26">
        <v>0</v>
      </c>
      <c r="M7" s="26">
        <v>66588852</v>
      </c>
      <c r="N7" s="25">
        <f>+J7/H7</f>
        <v>0</v>
      </c>
    </row>
    <row r="8" spans="1:14" ht="15" x14ac:dyDescent="0.2">
      <c r="A8" s="27" t="s">
        <v>167</v>
      </c>
      <c r="B8" s="26" t="s">
        <v>166</v>
      </c>
      <c r="C8" s="26">
        <v>31517939</v>
      </c>
      <c r="D8" s="26">
        <v>0</v>
      </c>
      <c r="E8" s="26">
        <v>0</v>
      </c>
      <c r="F8" s="26">
        <v>0</v>
      </c>
      <c r="G8" s="26">
        <v>0</v>
      </c>
      <c r="H8" s="26">
        <v>31517939</v>
      </c>
      <c r="I8" s="26">
        <v>12699435</v>
      </c>
      <c r="J8" s="26">
        <v>12699435</v>
      </c>
      <c r="K8" s="26">
        <v>12699435</v>
      </c>
      <c r="L8" s="26">
        <v>12699435</v>
      </c>
      <c r="M8" s="26">
        <v>18818504</v>
      </c>
      <c r="N8" s="25">
        <f>+J8/H8</f>
        <v>0.40292720282249422</v>
      </c>
    </row>
    <row r="9" spans="1:14" ht="15" x14ac:dyDescent="0.2">
      <c r="A9" s="27" t="s">
        <v>165</v>
      </c>
      <c r="B9" s="26" t="s">
        <v>164</v>
      </c>
      <c r="C9" s="26">
        <v>44125114</v>
      </c>
      <c r="D9" s="26">
        <v>0</v>
      </c>
      <c r="E9" s="26">
        <v>0</v>
      </c>
      <c r="F9" s="26">
        <v>0</v>
      </c>
      <c r="G9" s="26">
        <v>0</v>
      </c>
      <c r="H9" s="26">
        <v>44125114</v>
      </c>
      <c r="I9" s="26">
        <v>20323298</v>
      </c>
      <c r="J9" s="26">
        <v>20323298</v>
      </c>
      <c r="K9" s="26">
        <v>20323298</v>
      </c>
      <c r="L9" s="26">
        <v>20323298</v>
      </c>
      <c r="M9" s="26">
        <v>23801816</v>
      </c>
      <c r="N9" s="25">
        <f>+J9/H9</f>
        <v>0.46058346727444149</v>
      </c>
    </row>
    <row r="10" spans="1:14" ht="15" x14ac:dyDescent="0.2">
      <c r="A10" s="27" t="s">
        <v>163</v>
      </c>
      <c r="B10" s="26" t="s">
        <v>162</v>
      </c>
      <c r="C10" s="26">
        <v>3987106</v>
      </c>
      <c r="D10" s="26">
        <v>0</v>
      </c>
      <c r="E10" s="26">
        <v>0</v>
      </c>
      <c r="F10" s="26">
        <v>0</v>
      </c>
      <c r="G10" s="26">
        <v>0</v>
      </c>
      <c r="H10" s="26">
        <v>3987106</v>
      </c>
      <c r="I10" s="26">
        <v>1626374</v>
      </c>
      <c r="J10" s="26">
        <v>1626374</v>
      </c>
      <c r="K10" s="26">
        <v>1626374</v>
      </c>
      <c r="L10" s="26">
        <v>1626374</v>
      </c>
      <c r="M10" s="26">
        <v>2360732</v>
      </c>
      <c r="N10" s="25">
        <f>+J10/H10</f>
        <v>0.40790839270388096</v>
      </c>
    </row>
    <row r="11" spans="1:14" ht="15" x14ac:dyDescent="0.2">
      <c r="A11" s="27" t="s">
        <v>161</v>
      </c>
      <c r="B11" s="26" t="s">
        <v>160</v>
      </c>
      <c r="C11" s="26">
        <v>20932306</v>
      </c>
      <c r="D11" s="26">
        <v>0</v>
      </c>
      <c r="E11" s="26">
        <v>0</v>
      </c>
      <c r="F11" s="26">
        <v>0</v>
      </c>
      <c r="G11" s="26">
        <v>0</v>
      </c>
      <c r="H11" s="26">
        <v>20932306</v>
      </c>
      <c r="I11" s="26">
        <v>11332693</v>
      </c>
      <c r="J11" s="26">
        <v>11332693</v>
      </c>
      <c r="K11" s="26">
        <v>11332693</v>
      </c>
      <c r="L11" s="26">
        <v>11332693</v>
      </c>
      <c r="M11" s="26">
        <v>9599613</v>
      </c>
      <c r="N11" s="25">
        <f>+J11/H11</f>
        <v>0.54139725455953114</v>
      </c>
    </row>
    <row r="12" spans="1:14" ht="15" x14ac:dyDescent="0.2">
      <c r="A12" s="27" t="s">
        <v>159</v>
      </c>
      <c r="B12" s="26" t="s">
        <v>158</v>
      </c>
      <c r="C12" s="26">
        <v>28936920</v>
      </c>
      <c r="D12" s="26">
        <v>0</v>
      </c>
      <c r="E12" s="26">
        <v>0</v>
      </c>
      <c r="F12" s="26">
        <v>0</v>
      </c>
      <c r="G12" s="26">
        <v>0</v>
      </c>
      <c r="H12" s="26">
        <v>28936920</v>
      </c>
      <c r="I12" s="26">
        <v>0</v>
      </c>
      <c r="J12" s="26">
        <v>0</v>
      </c>
      <c r="K12" s="26">
        <v>0</v>
      </c>
      <c r="L12" s="26">
        <v>0</v>
      </c>
      <c r="M12" s="26">
        <v>28936920</v>
      </c>
      <c r="N12" s="25">
        <f>+J12/H12</f>
        <v>0</v>
      </c>
    </row>
    <row r="13" spans="1:14" ht="15" x14ac:dyDescent="0.2">
      <c r="A13" s="27" t="s">
        <v>157</v>
      </c>
      <c r="B13" s="26" t="s">
        <v>156</v>
      </c>
      <c r="C13" s="26">
        <v>72137923</v>
      </c>
      <c r="D13" s="26">
        <v>0</v>
      </c>
      <c r="E13" s="26">
        <v>0</v>
      </c>
      <c r="F13" s="26">
        <v>0</v>
      </c>
      <c r="G13" s="26">
        <v>0</v>
      </c>
      <c r="H13" s="26">
        <v>72137923</v>
      </c>
      <c r="I13" s="26">
        <v>47222859</v>
      </c>
      <c r="J13" s="26">
        <v>47222859</v>
      </c>
      <c r="K13" s="26">
        <v>47222859</v>
      </c>
      <c r="L13" s="26">
        <v>47222859</v>
      </c>
      <c r="M13" s="26">
        <v>24915064</v>
      </c>
      <c r="N13" s="25">
        <f>+J13/H13</f>
        <v>0.65461905522286801</v>
      </c>
    </row>
    <row r="14" spans="1:14" ht="15" x14ac:dyDescent="0.2">
      <c r="A14" s="27" t="s">
        <v>155</v>
      </c>
      <c r="B14" s="26" t="s">
        <v>154</v>
      </c>
      <c r="C14" s="26">
        <v>8656551</v>
      </c>
      <c r="D14" s="26">
        <v>0</v>
      </c>
      <c r="E14" s="26">
        <v>0</v>
      </c>
      <c r="F14" s="26">
        <v>0</v>
      </c>
      <c r="G14" s="26">
        <v>0</v>
      </c>
      <c r="H14" s="26">
        <v>8656551</v>
      </c>
      <c r="I14" s="26">
        <v>5187571</v>
      </c>
      <c r="J14" s="26">
        <v>5187571</v>
      </c>
      <c r="K14" s="26">
        <v>5187571</v>
      </c>
      <c r="L14" s="26">
        <v>5187571</v>
      </c>
      <c r="M14" s="26">
        <v>3468980</v>
      </c>
      <c r="N14" s="25">
        <f>+J14/H14</f>
        <v>0.59926534251343289</v>
      </c>
    </row>
    <row r="15" spans="1:14" ht="15" x14ac:dyDescent="0.2">
      <c r="A15" s="27" t="s">
        <v>153</v>
      </c>
      <c r="B15" s="26" t="s">
        <v>152</v>
      </c>
      <c r="C15" s="26">
        <v>10000000</v>
      </c>
      <c r="D15" s="26">
        <v>0</v>
      </c>
      <c r="E15" s="26">
        <v>0</v>
      </c>
      <c r="F15" s="26">
        <v>0</v>
      </c>
      <c r="G15" s="26">
        <v>0</v>
      </c>
      <c r="H15" s="26">
        <v>10000000</v>
      </c>
      <c r="I15" s="26">
        <v>0</v>
      </c>
      <c r="J15" s="26">
        <v>0</v>
      </c>
      <c r="K15" s="26">
        <v>0</v>
      </c>
      <c r="L15" s="26">
        <v>0</v>
      </c>
      <c r="M15" s="26">
        <v>10000000</v>
      </c>
      <c r="N15" s="25">
        <f>+J15/H15</f>
        <v>0</v>
      </c>
    </row>
    <row r="16" spans="1:14" ht="15" x14ac:dyDescent="0.2">
      <c r="A16" s="27" t="s">
        <v>151</v>
      </c>
      <c r="B16" s="26" t="s">
        <v>150</v>
      </c>
      <c r="C16" s="26">
        <v>3000000</v>
      </c>
      <c r="D16" s="26">
        <v>0</v>
      </c>
      <c r="E16" s="26">
        <v>0</v>
      </c>
      <c r="F16" s="26">
        <v>0</v>
      </c>
      <c r="G16" s="26">
        <v>0</v>
      </c>
      <c r="H16" s="26">
        <v>3000000</v>
      </c>
      <c r="I16" s="26">
        <v>0</v>
      </c>
      <c r="J16" s="26">
        <v>0</v>
      </c>
      <c r="K16" s="26">
        <v>0</v>
      </c>
      <c r="L16" s="26">
        <v>0</v>
      </c>
      <c r="M16" s="26">
        <v>3000000</v>
      </c>
      <c r="N16" s="25">
        <f>+J16/H16</f>
        <v>0</v>
      </c>
    </row>
    <row r="17" spans="1:14" x14ac:dyDescent="0.2">
      <c r="A17" s="30" t="s">
        <v>149</v>
      </c>
      <c r="B17" s="29" t="s">
        <v>148</v>
      </c>
      <c r="C17" s="29">
        <v>181200000</v>
      </c>
      <c r="D17" s="29">
        <v>0</v>
      </c>
      <c r="E17" s="29">
        <v>0</v>
      </c>
      <c r="F17" s="29">
        <v>0</v>
      </c>
      <c r="G17" s="29">
        <v>0</v>
      </c>
      <c r="H17" s="29">
        <v>181200000</v>
      </c>
      <c r="I17" s="29">
        <v>97160000</v>
      </c>
      <c r="J17" s="29">
        <v>97160000</v>
      </c>
      <c r="K17" s="29">
        <v>29680000</v>
      </c>
      <c r="L17" s="29">
        <v>29680000</v>
      </c>
      <c r="M17" s="29">
        <v>84040000</v>
      </c>
      <c r="N17" s="28">
        <f>+J17/H17</f>
        <v>0.5362030905077263</v>
      </c>
    </row>
    <row r="18" spans="1:14" ht="15" x14ac:dyDescent="0.2">
      <c r="A18" s="27" t="s">
        <v>147</v>
      </c>
      <c r="B18" s="26" t="s">
        <v>146</v>
      </c>
      <c r="C18" s="26">
        <v>2200000</v>
      </c>
      <c r="D18" s="26">
        <v>0</v>
      </c>
      <c r="E18" s="26">
        <v>0</v>
      </c>
      <c r="F18" s="26">
        <v>0</v>
      </c>
      <c r="G18" s="26">
        <v>0</v>
      </c>
      <c r="H18" s="26">
        <v>2200000</v>
      </c>
      <c r="I18" s="26">
        <v>0</v>
      </c>
      <c r="J18" s="26">
        <v>0</v>
      </c>
      <c r="K18" s="26">
        <v>0</v>
      </c>
      <c r="L18" s="26">
        <v>0</v>
      </c>
      <c r="M18" s="26">
        <v>2200000</v>
      </c>
      <c r="N18" s="25">
        <f>+J18/H18</f>
        <v>0</v>
      </c>
    </row>
    <row r="19" spans="1:14" ht="15" x14ac:dyDescent="0.2">
      <c r="A19" s="27" t="s">
        <v>145</v>
      </c>
      <c r="B19" s="26" t="s">
        <v>144</v>
      </c>
      <c r="C19" s="26">
        <v>179000000</v>
      </c>
      <c r="D19" s="26">
        <v>0</v>
      </c>
      <c r="E19" s="26">
        <v>0</v>
      </c>
      <c r="F19" s="26">
        <v>0</v>
      </c>
      <c r="G19" s="26">
        <v>0</v>
      </c>
      <c r="H19" s="26">
        <v>179000000</v>
      </c>
      <c r="I19" s="26">
        <v>97160000</v>
      </c>
      <c r="J19" s="26">
        <v>97160000</v>
      </c>
      <c r="K19" s="26">
        <v>29680000</v>
      </c>
      <c r="L19" s="26">
        <v>29680000</v>
      </c>
      <c r="M19" s="26">
        <v>81840000</v>
      </c>
      <c r="N19" s="25">
        <f>+J19/H19</f>
        <v>0.54279329608938542</v>
      </c>
    </row>
    <row r="20" spans="1:14" x14ac:dyDescent="0.2">
      <c r="A20" s="30" t="s">
        <v>143</v>
      </c>
      <c r="B20" s="29" t="s">
        <v>142</v>
      </c>
      <c r="C20" s="29">
        <v>107702659</v>
      </c>
      <c r="D20" s="29">
        <v>0</v>
      </c>
      <c r="E20" s="29">
        <v>0</v>
      </c>
      <c r="F20" s="29">
        <v>0</v>
      </c>
      <c r="G20" s="29">
        <v>0</v>
      </c>
      <c r="H20" s="29">
        <v>107702659</v>
      </c>
      <c r="I20" s="29">
        <v>22862425</v>
      </c>
      <c r="J20" s="29">
        <v>22862425</v>
      </c>
      <c r="K20" s="29">
        <v>22862425</v>
      </c>
      <c r="L20" s="29">
        <v>22862425</v>
      </c>
      <c r="M20" s="29">
        <v>84840234</v>
      </c>
      <c r="N20" s="28">
        <f>+J20/H20</f>
        <v>0.21227354284725691</v>
      </c>
    </row>
    <row r="21" spans="1:14" ht="15" x14ac:dyDescent="0.2">
      <c r="A21" s="27" t="s">
        <v>141</v>
      </c>
      <c r="B21" s="26" t="s">
        <v>140</v>
      </c>
      <c r="C21" s="26">
        <v>17834886</v>
      </c>
      <c r="D21" s="26">
        <v>0</v>
      </c>
      <c r="E21" s="26">
        <v>0</v>
      </c>
      <c r="F21" s="26">
        <v>0</v>
      </c>
      <c r="G21" s="26">
        <v>0</v>
      </c>
      <c r="H21" s="26">
        <v>17834886</v>
      </c>
      <c r="I21" s="26">
        <v>3164775</v>
      </c>
      <c r="J21" s="26">
        <v>3164775</v>
      </c>
      <c r="K21" s="26">
        <v>3164775</v>
      </c>
      <c r="L21" s="26">
        <v>3164775</v>
      </c>
      <c r="M21" s="26">
        <v>14670111</v>
      </c>
      <c r="N21" s="25">
        <f>+J21/H21</f>
        <v>0.17744856905729592</v>
      </c>
    </row>
    <row r="22" spans="1:14" ht="15" x14ac:dyDescent="0.2">
      <c r="A22" s="27" t="s">
        <v>139</v>
      </c>
      <c r="B22" s="26" t="s">
        <v>138</v>
      </c>
      <c r="C22" s="26">
        <v>86121488</v>
      </c>
      <c r="D22" s="26">
        <v>0</v>
      </c>
      <c r="E22" s="26">
        <v>0</v>
      </c>
      <c r="F22" s="26">
        <v>0</v>
      </c>
      <c r="G22" s="26">
        <v>0</v>
      </c>
      <c r="H22" s="26">
        <v>86121488</v>
      </c>
      <c r="I22" s="26">
        <v>18926950</v>
      </c>
      <c r="J22" s="26">
        <v>18926950</v>
      </c>
      <c r="K22" s="26">
        <v>18926950</v>
      </c>
      <c r="L22" s="26">
        <v>18926950</v>
      </c>
      <c r="M22" s="26">
        <v>67194538</v>
      </c>
      <c r="N22" s="25">
        <f>+J22/H22</f>
        <v>0.21977035510580123</v>
      </c>
    </row>
    <row r="23" spans="1:14" ht="15" x14ac:dyDescent="0.2">
      <c r="A23" s="27" t="s">
        <v>137</v>
      </c>
      <c r="B23" s="26" t="s">
        <v>136</v>
      </c>
      <c r="C23" s="26">
        <v>3746285</v>
      </c>
      <c r="D23" s="26">
        <v>0</v>
      </c>
      <c r="E23" s="26">
        <v>0</v>
      </c>
      <c r="F23" s="26">
        <v>0</v>
      </c>
      <c r="G23" s="26">
        <v>0</v>
      </c>
      <c r="H23" s="26">
        <v>3746285</v>
      </c>
      <c r="I23" s="26">
        <v>770700</v>
      </c>
      <c r="J23" s="26">
        <v>770700</v>
      </c>
      <c r="K23" s="26">
        <v>770700</v>
      </c>
      <c r="L23" s="26">
        <v>770700</v>
      </c>
      <c r="M23" s="26">
        <v>2975585</v>
      </c>
      <c r="N23" s="25">
        <f>+J23/H23</f>
        <v>0.20572380371488022</v>
      </c>
    </row>
    <row r="24" spans="1:14" x14ac:dyDescent="0.2">
      <c r="A24" s="30" t="s">
        <v>135</v>
      </c>
      <c r="B24" s="29" t="s">
        <v>134</v>
      </c>
      <c r="C24" s="29">
        <v>35841117</v>
      </c>
      <c r="D24" s="29">
        <v>0</v>
      </c>
      <c r="E24" s="29">
        <v>0</v>
      </c>
      <c r="F24" s="29">
        <v>0</v>
      </c>
      <c r="G24" s="29">
        <v>0</v>
      </c>
      <c r="H24" s="29">
        <v>35841117</v>
      </c>
      <c r="I24" s="29">
        <v>8068100</v>
      </c>
      <c r="J24" s="29">
        <v>8068100</v>
      </c>
      <c r="K24" s="29">
        <v>8068100</v>
      </c>
      <c r="L24" s="29">
        <v>8068100</v>
      </c>
      <c r="M24" s="29">
        <v>27773017</v>
      </c>
      <c r="N24" s="28">
        <f>+J24/H24</f>
        <v>0.22510738155844864</v>
      </c>
    </row>
    <row r="25" spans="1:14" ht="15" x14ac:dyDescent="0.2">
      <c r="A25" s="27" t="s">
        <v>133</v>
      </c>
      <c r="B25" s="26" t="s">
        <v>132</v>
      </c>
      <c r="C25" s="26">
        <v>28707162</v>
      </c>
      <c r="D25" s="26">
        <v>0</v>
      </c>
      <c r="E25" s="26">
        <v>0</v>
      </c>
      <c r="F25" s="26">
        <v>0</v>
      </c>
      <c r="G25" s="26">
        <v>0</v>
      </c>
      <c r="H25" s="26">
        <v>28707162</v>
      </c>
      <c r="I25" s="26">
        <v>6379900</v>
      </c>
      <c r="J25" s="26">
        <v>6379900</v>
      </c>
      <c r="K25" s="26">
        <v>6379900</v>
      </c>
      <c r="L25" s="26">
        <v>6379900</v>
      </c>
      <c r="M25" s="26">
        <v>22327262</v>
      </c>
      <c r="N25" s="25">
        <f>+J25/H25</f>
        <v>0.22224070773697518</v>
      </c>
    </row>
    <row r="26" spans="1:14" ht="15" x14ac:dyDescent="0.2">
      <c r="A26" s="27" t="s">
        <v>131</v>
      </c>
      <c r="B26" s="26" t="s">
        <v>130</v>
      </c>
      <c r="C26" s="26">
        <v>4280373</v>
      </c>
      <c r="D26" s="26">
        <v>0</v>
      </c>
      <c r="E26" s="26">
        <v>0</v>
      </c>
      <c r="F26" s="26">
        <v>0</v>
      </c>
      <c r="G26" s="26">
        <v>0</v>
      </c>
      <c r="H26" s="26">
        <v>4280373</v>
      </c>
      <c r="I26" s="26">
        <v>1012800</v>
      </c>
      <c r="J26" s="26">
        <v>1012800</v>
      </c>
      <c r="K26" s="26">
        <v>1012800</v>
      </c>
      <c r="L26" s="26">
        <v>1012800</v>
      </c>
      <c r="M26" s="26">
        <v>3267573</v>
      </c>
      <c r="N26" s="25">
        <f>+J26/H26</f>
        <v>0.23661489314132203</v>
      </c>
    </row>
    <row r="27" spans="1:14" ht="15" x14ac:dyDescent="0.2">
      <c r="A27" s="27" t="s">
        <v>129</v>
      </c>
      <c r="B27" s="26" t="s">
        <v>128</v>
      </c>
      <c r="C27" s="26">
        <v>2853582</v>
      </c>
      <c r="D27" s="26">
        <v>0</v>
      </c>
      <c r="E27" s="26">
        <v>0</v>
      </c>
      <c r="F27" s="26">
        <v>0</v>
      </c>
      <c r="G27" s="26">
        <v>0</v>
      </c>
      <c r="H27" s="26">
        <v>2853582</v>
      </c>
      <c r="I27" s="26">
        <v>675400</v>
      </c>
      <c r="J27" s="26">
        <v>675400</v>
      </c>
      <c r="K27" s="26">
        <v>675400</v>
      </c>
      <c r="L27" s="26">
        <v>675400</v>
      </c>
      <c r="M27" s="26">
        <v>2178182</v>
      </c>
      <c r="N27" s="25">
        <f>+J27/H27</f>
        <v>0.23668498049118616</v>
      </c>
    </row>
    <row r="28" spans="1:14" x14ac:dyDescent="0.2">
      <c r="A28" s="30" t="s">
        <v>127</v>
      </c>
      <c r="B28" s="29" t="s">
        <v>126</v>
      </c>
      <c r="C28" s="29">
        <v>201094049</v>
      </c>
      <c r="D28" s="29">
        <v>0</v>
      </c>
      <c r="E28" s="29">
        <v>0</v>
      </c>
      <c r="F28" s="29">
        <v>0</v>
      </c>
      <c r="G28" s="29">
        <v>0</v>
      </c>
      <c r="H28" s="29">
        <v>201094049</v>
      </c>
      <c r="I28" s="29">
        <v>12682211</v>
      </c>
      <c r="J28" s="29">
        <v>11682211</v>
      </c>
      <c r="K28" s="29">
        <v>2751961</v>
      </c>
      <c r="L28" s="29">
        <v>2751961</v>
      </c>
      <c r="M28" s="29">
        <v>188411838</v>
      </c>
      <c r="N28" s="28">
        <f>+J28/H28</f>
        <v>5.8093270577092015E-2</v>
      </c>
    </row>
    <row r="29" spans="1:14" x14ac:dyDescent="0.2">
      <c r="A29" s="30" t="s">
        <v>125</v>
      </c>
      <c r="B29" s="29" t="s">
        <v>124</v>
      </c>
      <c r="C29" s="29">
        <v>6000000</v>
      </c>
      <c r="D29" s="29">
        <v>0</v>
      </c>
      <c r="E29" s="29">
        <v>0</v>
      </c>
      <c r="F29" s="29">
        <v>0</v>
      </c>
      <c r="G29" s="29">
        <v>0</v>
      </c>
      <c r="H29" s="29">
        <v>6000000</v>
      </c>
      <c r="I29" s="29">
        <v>2000000</v>
      </c>
      <c r="J29" s="29">
        <v>1000000</v>
      </c>
      <c r="K29" s="29">
        <v>1000000</v>
      </c>
      <c r="L29" s="29">
        <v>1000000</v>
      </c>
      <c r="M29" s="29">
        <v>4000000</v>
      </c>
      <c r="N29" s="28">
        <f>+J29/H29</f>
        <v>0.16666666666666666</v>
      </c>
    </row>
    <row r="30" spans="1:14" ht="15" x14ac:dyDescent="0.2">
      <c r="A30" s="27" t="s">
        <v>123</v>
      </c>
      <c r="B30" s="26" t="s">
        <v>122</v>
      </c>
      <c r="C30" s="26">
        <v>6000000</v>
      </c>
      <c r="D30" s="26">
        <v>0</v>
      </c>
      <c r="E30" s="26">
        <v>0</v>
      </c>
      <c r="F30" s="26">
        <v>0</v>
      </c>
      <c r="G30" s="26">
        <v>0</v>
      </c>
      <c r="H30" s="26">
        <v>6000000</v>
      </c>
      <c r="I30" s="26">
        <v>2000000</v>
      </c>
      <c r="J30" s="26">
        <v>1000000</v>
      </c>
      <c r="K30" s="26">
        <v>1000000</v>
      </c>
      <c r="L30" s="26">
        <v>1000000</v>
      </c>
      <c r="M30" s="26">
        <v>4000000</v>
      </c>
      <c r="N30" s="25">
        <f>+J30/H30</f>
        <v>0.16666666666666666</v>
      </c>
    </row>
    <row r="31" spans="1:14" x14ac:dyDescent="0.2">
      <c r="A31" s="30" t="s">
        <v>121</v>
      </c>
      <c r="B31" s="29" t="s">
        <v>120</v>
      </c>
      <c r="C31" s="29">
        <v>44944049</v>
      </c>
      <c r="D31" s="29">
        <v>0</v>
      </c>
      <c r="E31" s="29">
        <v>0</v>
      </c>
      <c r="F31" s="29">
        <v>0</v>
      </c>
      <c r="G31" s="29">
        <v>0</v>
      </c>
      <c r="H31" s="29">
        <v>44944049</v>
      </c>
      <c r="I31" s="29">
        <v>9767411</v>
      </c>
      <c r="J31" s="29">
        <v>9767411</v>
      </c>
      <c r="K31" s="29">
        <v>837161</v>
      </c>
      <c r="L31" s="29">
        <v>837161</v>
      </c>
      <c r="M31" s="29">
        <v>35176638</v>
      </c>
      <c r="N31" s="28">
        <f>+J31/H31</f>
        <v>0.21732378851758549</v>
      </c>
    </row>
    <row r="32" spans="1:14" ht="15" x14ac:dyDescent="0.2">
      <c r="A32" s="27" t="s">
        <v>119</v>
      </c>
      <c r="B32" s="26" t="s">
        <v>118</v>
      </c>
      <c r="C32" s="26">
        <v>12744049</v>
      </c>
      <c r="D32" s="26">
        <v>0</v>
      </c>
      <c r="E32" s="26">
        <v>0</v>
      </c>
      <c r="F32" s="26">
        <v>0</v>
      </c>
      <c r="G32" s="26">
        <v>0</v>
      </c>
      <c r="H32" s="26">
        <v>12744049</v>
      </c>
      <c r="I32" s="26">
        <v>0</v>
      </c>
      <c r="J32" s="26">
        <v>0</v>
      </c>
      <c r="K32" s="26">
        <v>0</v>
      </c>
      <c r="L32" s="26">
        <v>0</v>
      </c>
      <c r="M32" s="26">
        <v>12744049</v>
      </c>
      <c r="N32" s="25">
        <f>+J32/H32</f>
        <v>0</v>
      </c>
    </row>
    <row r="33" spans="1:14" ht="15" x14ac:dyDescent="0.2">
      <c r="A33" s="27" t="s">
        <v>117</v>
      </c>
      <c r="B33" s="26" t="s">
        <v>116</v>
      </c>
      <c r="C33" s="26">
        <v>6000000</v>
      </c>
      <c r="D33" s="26">
        <v>0</v>
      </c>
      <c r="E33" s="26">
        <v>0</v>
      </c>
      <c r="F33" s="26">
        <v>0</v>
      </c>
      <c r="G33" s="26">
        <v>0</v>
      </c>
      <c r="H33" s="26">
        <v>6000000</v>
      </c>
      <c r="I33" s="26">
        <v>0</v>
      </c>
      <c r="J33" s="26">
        <v>0</v>
      </c>
      <c r="K33" s="26">
        <v>0</v>
      </c>
      <c r="L33" s="26">
        <v>0</v>
      </c>
      <c r="M33" s="26">
        <v>6000000</v>
      </c>
      <c r="N33" s="25">
        <f>+J33/H33</f>
        <v>0</v>
      </c>
    </row>
    <row r="34" spans="1:14" ht="15" x14ac:dyDescent="0.2">
      <c r="A34" s="27" t="s">
        <v>115</v>
      </c>
      <c r="B34" s="26" t="s">
        <v>114</v>
      </c>
      <c r="C34" s="26">
        <v>3200000</v>
      </c>
      <c r="D34" s="26">
        <v>0</v>
      </c>
      <c r="E34" s="26">
        <v>0</v>
      </c>
      <c r="F34" s="26">
        <v>0</v>
      </c>
      <c r="G34" s="26">
        <v>0</v>
      </c>
      <c r="H34" s="26">
        <v>3200000</v>
      </c>
      <c r="I34" s="26">
        <v>837161</v>
      </c>
      <c r="J34" s="26">
        <v>837161</v>
      </c>
      <c r="K34" s="26">
        <v>837161</v>
      </c>
      <c r="L34" s="26">
        <v>837161</v>
      </c>
      <c r="M34" s="26">
        <v>2362839</v>
      </c>
      <c r="N34" s="25">
        <f>+J34/H34</f>
        <v>0.26161281250000001</v>
      </c>
    </row>
    <row r="35" spans="1:14" s="1" customFormat="1" x14ac:dyDescent="0.2">
      <c r="A35" s="33" t="s">
        <v>113</v>
      </c>
      <c r="B35" s="32" t="s">
        <v>112</v>
      </c>
      <c r="C35" s="32">
        <v>11000000</v>
      </c>
      <c r="D35" s="32">
        <v>0</v>
      </c>
      <c r="E35" s="32">
        <v>0</v>
      </c>
      <c r="F35" s="32">
        <v>0</v>
      </c>
      <c r="G35" s="32">
        <v>0</v>
      </c>
      <c r="H35" s="32">
        <v>11000000</v>
      </c>
      <c r="I35" s="32">
        <v>8930250</v>
      </c>
      <c r="J35" s="32">
        <v>8930250</v>
      </c>
      <c r="K35" s="32">
        <v>0</v>
      </c>
      <c r="L35" s="32">
        <v>0</v>
      </c>
      <c r="M35" s="32">
        <v>2069750</v>
      </c>
      <c r="N35" s="31">
        <f>+J35/H35</f>
        <v>0.81184090909090911</v>
      </c>
    </row>
    <row r="36" spans="1:14" ht="15" x14ac:dyDescent="0.2">
      <c r="A36" s="27" t="s">
        <v>111</v>
      </c>
      <c r="B36" s="26" t="s">
        <v>110</v>
      </c>
      <c r="C36" s="26">
        <v>12000000</v>
      </c>
      <c r="D36" s="26">
        <v>0</v>
      </c>
      <c r="E36" s="26">
        <v>0</v>
      </c>
      <c r="F36" s="26">
        <v>0</v>
      </c>
      <c r="G36" s="26">
        <v>0</v>
      </c>
      <c r="H36" s="26">
        <v>12000000</v>
      </c>
      <c r="I36" s="26">
        <v>0</v>
      </c>
      <c r="J36" s="26">
        <v>0</v>
      </c>
      <c r="K36" s="26">
        <v>0</v>
      </c>
      <c r="L36" s="26">
        <v>0</v>
      </c>
      <c r="M36" s="26">
        <v>12000000</v>
      </c>
      <c r="N36" s="25">
        <f>+J36/H36</f>
        <v>0</v>
      </c>
    </row>
    <row r="37" spans="1:14" s="14" customFormat="1" ht="15" x14ac:dyDescent="0.2">
      <c r="A37" s="30" t="s">
        <v>109</v>
      </c>
      <c r="B37" s="35" t="s">
        <v>108</v>
      </c>
      <c r="C37" s="35">
        <v>45540000</v>
      </c>
      <c r="D37" s="35">
        <v>0</v>
      </c>
      <c r="E37" s="35">
        <v>0</v>
      </c>
      <c r="F37" s="35">
        <v>0</v>
      </c>
      <c r="G37" s="35">
        <v>0</v>
      </c>
      <c r="H37" s="35">
        <v>45540000</v>
      </c>
      <c r="I37" s="35">
        <v>914800</v>
      </c>
      <c r="J37" s="35">
        <v>914800</v>
      </c>
      <c r="K37" s="35">
        <v>914800</v>
      </c>
      <c r="L37" s="35">
        <v>914800</v>
      </c>
      <c r="M37" s="35">
        <v>44625200</v>
      </c>
      <c r="N37" s="34">
        <f>+J37/H37</f>
        <v>2.0087834870443567E-2</v>
      </c>
    </row>
    <row r="38" spans="1:14" ht="15" x14ac:dyDescent="0.2">
      <c r="A38" s="27" t="s">
        <v>107</v>
      </c>
      <c r="B38" s="26" t="s">
        <v>106</v>
      </c>
      <c r="C38" s="26">
        <v>16445000</v>
      </c>
      <c r="D38" s="26">
        <v>0</v>
      </c>
      <c r="E38" s="26">
        <v>0</v>
      </c>
      <c r="F38" s="26">
        <v>0</v>
      </c>
      <c r="G38" s="26">
        <v>0</v>
      </c>
      <c r="H38" s="26">
        <v>16445000</v>
      </c>
      <c r="I38" s="26">
        <v>914800</v>
      </c>
      <c r="J38" s="26">
        <v>914800</v>
      </c>
      <c r="K38" s="26">
        <v>914800</v>
      </c>
      <c r="L38" s="26">
        <v>914800</v>
      </c>
      <c r="M38" s="26">
        <v>15530200</v>
      </c>
      <c r="N38" s="25">
        <f>+J38/H38</f>
        <v>5.5627850410459104E-2</v>
      </c>
    </row>
    <row r="39" spans="1:14" s="1" customFormat="1" x14ac:dyDescent="0.2">
      <c r="A39" s="33" t="s">
        <v>105</v>
      </c>
      <c r="B39" s="32" t="s">
        <v>104</v>
      </c>
      <c r="C39" s="32">
        <v>29095000</v>
      </c>
      <c r="D39" s="32">
        <v>0</v>
      </c>
      <c r="E39" s="32">
        <v>0</v>
      </c>
      <c r="F39" s="32">
        <v>0</v>
      </c>
      <c r="G39" s="32">
        <v>0</v>
      </c>
      <c r="H39" s="32">
        <v>29095000</v>
      </c>
      <c r="I39" s="32">
        <v>0</v>
      </c>
      <c r="J39" s="32">
        <v>0</v>
      </c>
      <c r="K39" s="32">
        <v>0</v>
      </c>
      <c r="L39" s="32">
        <v>0</v>
      </c>
      <c r="M39" s="32">
        <v>29095000</v>
      </c>
      <c r="N39" s="31">
        <f>+J39/H39</f>
        <v>0</v>
      </c>
    </row>
    <row r="40" spans="1:14" s="14" customFormat="1" ht="15" x14ac:dyDescent="0.2">
      <c r="A40" s="30" t="s">
        <v>103</v>
      </c>
      <c r="B40" s="35" t="s">
        <v>102</v>
      </c>
      <c r="C40" s="35">
        <v>18810000</v>
      </c>
      <c r="D40" s="35">
        <v>0</v>
      </c>
      <c r="E40" s="35">
        <v>0</v>
      </c>
      <c r="F40" s="35">
        <v>0</v>
      </c>
      <c r="G40" s="35">
        <v>0</v>
      </c>
      <c r="H40" s="35">
        <v>18810000</v>
      </c>
      <c r="I40" s="35">
        <v>0</v>
      </c>
      <c r="J40" s="35">
        <v>0</v>
      </c>
      <c r="K40" s="35">
        <v>0</v>
      </c>
      <c r="L40" s="35">
        <v>0</v>
      </c>
      <c r="M40" s="35">
        <v>18810000</v>
      </c>
      <c r="N40" s="34">
        <f>+J40/H40</f>
        <v>0</v>
      </c>
    </row>
    <row r="41" spans="1:14" ht="15" x14ac:dyDescent="0.2">
      <c r="A41" s="27" t="s">
        <v>101</v>
      </c>
      <c r="B41" s="26" t="s">
        <v>100</v>
      </c>
      <c r="C41" s="26">
        <v>2530000</v>
      </c>
      <c r="D41" s="26">
        <v>0</v>
      </c>
      <c r="E41" s="26">
        <v>0</v>
      </c>
      <c r="F41" s="26">
        <v>0</v>
      </c>
      <c r="G41" s="26">
        <v>0</v>
      </c>
      <c r="H41" s="26">
        <v>2530000</v>
      </c>
      <c r="I41" s="26">
        <v>0</v>
      </c>
      <c r="J41" s="26">
        <v>0</v>
      </c>
      <c r="K41" s="26">
        <v>0</v>
      </c>
      <c r="L41" s="26">
        <v>0</v>
      </c>
      <c r="M41" s="26">
        <v>2530000</v>
      </c>
      <c r="N41" s="25">
        <f>+J41/H41</f>
        <v>0</v>
      </c>
    </row>
    <row r="42" spans="1:14" ht="15" x14ac:dyDescent="0.2">
      <c r="A42" s="27" t="s">
        <v>99</v>
      </c>
      <c r="B42" s="26" t="s">
        <v>98</v>
      </c>
      <c r="C42" s="26">
        <v>9240000</v>
      </c>
      <c r="D42" s="26">
        <v>0</v>
      </c>
      <c r="E42" s="26">
        <v>0</v>
      </c>
      <c r="F42" s="26">
        <v>0</v>
      </c>
      <c r="G42" s="26">
        <v>0</v>
      </c>
      <c r="H42" s="26">
        <v>9240000</v>
      </c>
      <c r="I42" s="26">
        <v>0</v>
      </c>
      <c r="J42" s="26">
        <v>0</v>
      </c>
      <c r="K42" s="26">
        <v>0</v>
      </c>
      <c r="L42" s="26">
        <v>0</v>
      </c>
      <c r="M42" s="26">
        <v>9240000</v>
      </c>
      <c r="N42" s="25">
        <f>+J42/H42</f>
        <v>0</v>
      </c>
    </row>
    <row r="43" spans="1:14" ht="15" x14ac:dyDescent="0.2">
      <c r="A43" s="27" t="s">
        <v>97</v>
      </c>
      <c r="B43" s="26" t="s">
        <v>96</v>
      </c>
      <c r="C43" s="26">
        <v>4400000</v>
      </c>
      <c r="D43" s="26">
        <v>0</v>
      </c>
      <c r="E43" s="26">
        <v>0</v>
      </c>
      <c r="F43" s="26">
        <v>0</v>
      </c>
      <c r="G43" s="26">
        <v>0</v>
      </c>
      <c r="H43" s="26">
        <v>4400000</v>
      </c>
      <c r="I43" s="26">
        <v>0</v>
      </c>
      <c r="J43" s="26">
        <v>0</v>
      </c>
      <c r="K43" s="26">
        <v>0</v>
      </c>
      <c r="L43" s="26">
        <v>0</v>
      </c>
      <c r="M43" s="26">
        <v>4400000</v>
      </c>
      <c r="N43" s="25">
        <f>+J43/H43</f>
        <v>0</v>
      </c>
    </row>
    <row r="44" spans="1:14" ht="15" x14ac:dyDescent="0.2">
      <c r="A44" s="27" t="s">
        <v>95</v>
      </c>
      <c r="B44" s="26" t="s">
        <v>94</v>
      </c>
      <c r="C44" s="26">
        <v>880000</v>
      </c>
      <c r="D44" s="26">
        <v>0</v>
      </c>
      <c r="E44" s="26">
        <v>0</v>
      </c>
      <c r="F44" s="26">
        <v>0</v>
      </c>
      <c r="G44" s="26">
        <v>0</v>
      </c>
      <c r="H44" s="26">
        <v>880000</v>
      </c>
      <c r="I44" s="26">
        <v>0</v>
      </c>
      <c r="J44" s="26">
        <v>0</v>
      </c>
      <c r="K44" s="26">
        <v>0</v>
      </c>
      <c r="L44" s="26">
        <v>0</v>
      </c>
      <c r="M44" s="26">
        <v>880000</v>
      </c>
      <c r="N44" s="25">
        <f>+J44/H44</f>
        <v>0</v>
      </c>
    </row>
    <row r="45" spans="1:14" s="1" customFormat="1" x14ac:dyDescent="0.2">
      <c r="A45" s="33" t="s">
        <v>93</v>
      </c>
      <c r="B45" s="32" t="s">
        <v>92</v>
      </c>
      <c r="C45" s="32">
        <v>1760000</v>
      </c>
      <c r="D45" s="32">
        <v>0</v>
      </c>
      <c r="E45" s="32">
        <v>0</v>
      </c>
      <c r="F45" s="32">
        <v>0</v>
      </c>
      <c r="G45" s="32">
        <v>0</v>
      </c>
      <c r="H45" s="32">
        <v>1760000</v>
      </c>
      <c r="I45" s="32">
        <v>0</v>
      </c>
      <c r="J45" s="32">
        <v>0</v>
      </c>
      <c r="K45" s="32">
        <v>0</v>
      </c>
      <c r="L45" s="32">
        <v>0</v>
      </c>
      <c r="M45" s="32">
        <v>1760000</v>
      </c>
      <c r="N45" s="31">
        <f>+J45/H45</f>
        <v>0</v>
      </c>
    </row>
    <row r="46" spans="1:14" s="14" customFormat="1" ht="15" x14ac:dyDescent="0.2">
      <c r="A46" s="30" t="s">
        <v>91</v>
      </c>
      <c r="B46" s="35" t="s">
        <v>90</v>
      </c>
      <c r="C46" s="35">
        <v>85800000</v>
      </c>
      <c r="D46" s="35">
        <v>0</v>
      </c>
      <c r="E46" s="35">
        <v>0</v>
      </c>
      <c r="F46" s="35">
        <v>0</v>
      </c>
      <c r="G46" s="35">
        <v>0</v>
      </c>
      <c r="H46" s="35">
        <v>85800000</v>
      </c>
      <c r="I46" s="35">
        <v>0</v>
      </c>
      <c r="J46" s="35">
        <v>0</v>
      </c>
      <c r="K46" s="35">
        <v>0</v>
      </c>
      <c r="L46" s="35">
        <v>0</v>
      </c>
      <c r="M46" s="35">
        <v>85800000</v>
      </c>
      <c r="N46" s="34">
        <f>+J46/H46</f>
        <v>0</v>
      </c>
    </row>
    <row r="47" spans="1:14" s="1" customFormat="1" x14ac:dyDescent="0.2">
      <c r="A47" s="33" t="s">
        <v>89</v>
      </c>
      <c r="B47" s="32" t="s">
        <v>88</v>
      </c>
      <c r="C47" s="32">
        <v>85800000</v>
      </c>
      <c r="D47" s="32">
        <v>0</v>
      </c>
      <c r="E47" s="32">
        <v>0</v>
      </c>
      <c r="F47" s="32">
        <v>0</v>
      </c>
      <c r="G47" s="32">
        <v>0</v>
      </c>
      <c r="H47" s="32">
        <v>85800000</v>
      </c>
      <c r="I47" s="32">
        <v>0</v>
      </c>
      <c r="J47" s="32">
        <v>0</v>
      </c>
      <c r="K47" s="32">
        <v>0</v>
      </c>
      <c r="L47" s="32">
        <v>0</v>
      </c>
      <c r="M47" s="32">
        <v>85800000</v>
      </c>
      <c r="N47" s="31">
        <f>+J47/H47</f>
        <v>0</v>
      </c>
    </row>
    <row r="48" spans="1:14" x14ac:dyDescent="0.2">
      <c r="A48" s="30" t="s">
        <v>87</v>
      </c>
      <c r="B48" s="29" t="s">
        <v>86</v>
      </c>
      <c r="C48" s="29">
        <v>81707029</v>
      </c>
      <c r="D48" s="29">
        <v>0</v>
      </c>
      <c r="E48" s="29">
        <v>0</v>
      </c>
      <c r="F48" s="29">
        <v>0</v>
      </c>
      <c r="G48" s="29">
        <v>0</v>
      </c>
      <c r="H48" s="29">
        <v>81707029</v>
      </c>
      <c r="I48" s="29">
        <v>6632467</v>
      </c>
      <c r="J48" s="29">
        <v>6632467</v>
      </c>
      <c r="K48" s="29">
        <v>6632467</v>
      </c>
      <c r="L48" s="29">
        <v>6632467</v>
      </c>
      <c r="M48" s="29">
        <v>75074562</v>
      </c>
      <c r="N48" s="28">
        <f>+J48/H48</f>
        <v>8.1173762908451852E-2</v>
      </c>
    </row>
    <row r="49" spans="1:14" x14ac:dyDescent="0.2">
      <c r="A49" s="30" t="s">
        <v>85</v>
      </c>
      <c r="B49" s="29" t="s">
        <v>84</v>
      </c>
      <c r="C49" s="29">
        <v>81707029</v>
      </c>
      <c r="D49" s="29">
        <v>0</v>
      </c>
      <c r="E49" s="29">
        <v>0</v>
      </c>
      <c r="F49" s="29">
        <v>0</v>
      </c>
      <c r="G49" s="29">
        <v>0</v>
      </c>
      <c r="H49" s="29">
        <v>81707029</v>
      </c>
      <c r="I49" s="29">
        <v>6632467</v>
      </c>
      <c r="J49" s="29">
        <v>6632467</v>
      </c>
      <c r="K49" s="29">
        <v>6632467</v>
      </c>
      <c r="L49" s="29">
        <v>6632467</v>
      </c>
      <c r="M49" s="29">
        <v>75074562</v>
      </c>
      <c r="N49" s="28">
        <f>+J49/H49</f>
        <v>8.1173762908451852E-2</v>
      </c>
    </row>
    <row r="50" spans="1:14" ht="15" x14ac:dyDescent="0.2">
      <c r="A50" s="27" t="s">
        <v>83</v>
      </c>
      <c r="B50" s="26" t="s">
        <v>82</v>
      </c>
      <c r="C50" s="26">
        <v>81707029</v>
      </c>
      <c r="D50" s="26">
        <v>0</v>
      </c>
      <c r="E50" s="26">
        <v>0</v>
      </c>
      <c r="F50" s="26">
        <v>0</v>
      </c>
      <c r="G50" s="26">
        <v>0</v>
      </c>
      <c r="H50" s="26">
        <v>81707029</v>
      </c>
      <c r="I50" s="26">
        <v>6632467</v>
      </c>
      <c r="J50" s="26">
        <v>6632467</v>
      </c>
      <c r="K50" s="26">
        <v>6632467</v>
      </c>
      <c r="L50" s="26">
        <v>6632467</v>
      </c>
      <c r="M50" s="26">
        <v>75074562</v>
      </c>
      <c r="N50" s="25">
        <f>+J50/H50</f>
        <v>8.1173762908451852E-2</v>
      </c>
    </row>
    <row r="51" spans="1:14" s="1" customFormat="1" x14ac:dyDescent="0.2">
      <c r="A51" s="33" t="s">
        <v>81</v>
      </c>
      <c r="B51" s="32" t="s">
        <v>80</v>
      </c>
      <c r="C51" s="32">
        <v>81707029</v>
      </c>
      <c r="D51" s="32">
        <v>0</v>
      </c>
      <c r="E51" s="32">
        <v>0</v>
      </c>
      <c r="F51" s="32">
        <v>0</v>
      </c>
      <c r="G51" s="32">
        <v>0</v>
      </c>
      <c r="H51" s="32">
        <v>81707029</v>
      </c>
      <c r="I51" s="32">
        <v>6632467</v>
      </c>
      <c r="J51" s="32">
        <v>6632467</v>
      </c>
      <c r="K51" s="32">
        <v>6632467</v>
      </c>
      <c r="L51" s="32">
        <v>6632467</v>
      </c>
      <c r="M51" s="32">
        <v>75074562</v>
      </c>
      <c r="N51" s="31">
        <f>+J51/H51</f>
        <v>8.1173762908451852E-2</v>
      </c>
    </row>
    <row r="52" spans="1:14" x14ac:dyDescent="0.2">
      <c r="A52" s="30" t="s">
        <v>79</v>
      </c>
      <c r="B52" s="29" t="s">
        <v>78</v>
      </c>
      <c r="C52" s="29">
        <v>0</v>
      </c>
      <c r="D52" s="29">
        <v>61533334</v>
      </c>
      <c r="E52" s="29">
        <v>0</v>
      </c>
      <c r="F52" s="29">
        <v>0</v>
      </c>
      <c r="G52" s="29">
        <v>0</v>
      </c>
      <c r="H52" s="29">
        <v>61533334</v>
      </c>
      <c r="I52" s="29">
        <v>36099999</v>
      </c>
      <c r="J52" s="29">
        <v>36099999</v>
      </c>
      <c r="K52" s="29">
        <v>22436666</v>
      </c>
      <c r="L52" s="29">
        <v>22436666</v>
      </c>
      <c r="M52" s="29">
        <v>25433335</v>
      </c>
      <c r="N52" s="28">
        <f>+J52/H52</f>
        <v>0.58667386688327339</v>
      </c>
    </row>
    <row r="53" spans="1:14" x14ac:dyDescent="0.2">
      <c r="A53" s="30" t="s">
        <v>77</v>
      </c>
      <c r="B53" s="29" t="s">
        <v>76</v>
      </c>
      <c r="C53" s="29">
        <v>0</v>
      </c>
      <c r="D53" s="29">
        <v>61533334</v>
      </c>
      <c r="E53" s="29">
        <v>0</v>
      </c>
      <c r="F53" s="29">
        <v>0</v>
      </c>
      <c r="G53" s="29">
        <v>0</v>
      </c>
      <c r="H53" s="29">
        <v>61533334</v>
      </c>
      <c r="I53" s="29">
        <v>36099999</v>
      </c>
      <c r="J53" s="29">
        <v>36099999</v>
      </c>
      <c r="K53" s="29">
        <v>22436666</v>
      </c>
      <c r="L53" s="29">
        <v>22436666</v>
      </c>
      <c r="M53" s="29">
        <v>25433335</v>
      </c>
      <c r="N53" s="28">
        <f>+J53/H53</f>
        <v>0.58667386688327339</v>
      </c>
    </row>
    <row r="54" spans="1:14" ht="15" x14ac:dyDescent="0.2">
      <c r="A54" s="27" t="s">
        <v>75</v>
      </c>
      <c r="B54" s="26" t="s">
        <v>74</v>
      </c>
      <c r="C54" s="26">
        <v>0</v>
      </c>
      <c r="D54" s="26">
        <v>61533334</v>
      </c>
      <c r="E54" s="26">
        <v>0</v>
      </c>
      <c r="F54" s="26">
        <v>0</v>
      </c>
      <c r="G54" s="26">
        <v>0</v>
      </c>
      <c r="H54" s="26">
        <v>61533334</v>
      </c>
      <c r="I54" s="26">
        <v>36099999</v>
      </c>
      <c r="J54" s="26">
        <v>36099999</v>
      </c>
      <c r="K54" s="26">
        <v>22436666</v>
      </c>
      <c r="L54" s="26">
        <v>22436666</v>
      </c>
      <c r="M54" s="26">
        <v>25433335</v>
      </c>
      <c r="N54" s="25">
        <f>+J54/H54</f>
        <v>0.58667386688327339</v>
      </c>
    </row>
    <row r="55" spans="1:14" ht="15" x14ac:dyDescent="0.2">
      <c r="A55" s="27" t="s">
        <v>73</v>
      </c>
      <c r="B55" s="26" t="s">
        <v>72</v>
      </c>
      <c r="C55" s="26">
        <v>0</v>
      </c>
      <c r="D55" s="26">
        <v>61533334</v>
      </c>
      <c r="E55" s="26">
        <v>0</v>
      </c>
      <c r="F55" s="26">
        <v>0</v>
      </c>
      <c r="G55" s="26">
        <v>0</v>
      </c>
      <c r="H55" s="26">
        <v>61533334</v>
      </c>
      <c r="I55" s="26">
        <v>36099999</v>
      </c>
      <c r="J55" s="26">
        <v>36099999</v>
      </c>
      <c r="K55" s="26">
        <v>22436666</v>
      </c>
      <c r="L55" s="26">
        <v>22436666</v>
      </c>
      <c r="M55" s="26">
        <v>25433335</v>
      </c>
      <c r="N55" s="25">
        <f>+J55/H55</f>
        <v>0.58667386688327339</v>
      </c>
    </row>
    <row r="56" spans="1:14" s="14" customFormat="1" x14ac:dyDescent="0.2">
      <c r="A56" s="14" t="s">
        <v>71</v>
      </c>
      <c r="B56" s="21" t="s">
        <v>43</v>
      </c>
      <c r="C56" s="21">
        <v>5811235616</v>
      </c>
      <c r="D56" s="21">
        <v>1085326250</v>
      </c>
      <c r="E56" s="21">
        <v>0</v>
      </c>
      <c r="F56" s="21">
        <v>0</v>
      </c>
      <c r="G56" s="21">
        <v>0</v>
      </c>
      <c r="H56" s="21">
        <v>6896561866</v>
      </c>
      <c r="I56" s="21">
        <v>6190464932</v>
      </c>
      <c r="J56" s="21">
        <v>6190072814</v>
      </c>
      <c r="K56" s="21">
        <v>234118523</v>
      </c>
      <c r="L56" s="21">
        <v>228914023</v>
      </c>
      <c r="M56" s="21">
        <v>706096934</v>
      </c>
      <c r="N56" s="24">
        <f>+J56/H56</f>
        <v>0.89755923810631122</v>
      </c>
    </row>
    <row r="57" spans="1:14" s="14" customFormat="1" x14ac:dyDescent="0.2">
      <c r="A57" s="14" t="s">
        <v>70</v>
      </c>
      <c r="B57" s="21" t="s">
        <v>45</v>
      </c>
      <c r="C57" s="21">
        <v>5811235616</v>
      </c>
      <c r="D57" s="21">
        <v>1085326250</v>
      </c>
      <c r="E57" s="21">
        <v>0</v>
      </c>
      <c r="F57" s="21">
        <v>0</v>
      </c>
      <c r="G57" s="21">
        <v>0</v>
      </c>
      <c r="H57" s="21">
        <v>6896561866</v>
      </c>
      <c r="I57" s="21">
        <v>6190464932</v>
      </c>
      <c r="J57" s="21">
        <v>6190072814</v>
      </c>
      <c r="K57" s="21">
        <v>234118523</v>
      </c>
      <c r="L57" s="21">
        <v>228914023</v>
      </c>
      <c r="M57" s="21">
        <v>706096934</v>
      </c>
      <c r="N57" s="24">
        <f>+J57/H57</f>
        <v>0.89755923810631122</v>
      </c>
    </row>
    <row r="58" spans="1:14" s="14" customFormat="1" x14ac:dyDescent="0.2">
      <c r="A58" s="14" t="s">
        <v>69</v>
      </c>
      <c r="B58" s="21" t="s">
        <v>68</v>
      </c>
      <c r="C58" s="21">
        <v>5811235616</v>
      </c>
      <c r="D58" s="21">
        <v>1085326250</v>
      </c>
      <c r="E58" s="21">
        <v>0</v>
      </c>
      <c r="F58" s="21">
        <v>0</v>
      </c>
      <c r="G58" s="21">
        <v>0</v>
      </c>
      <c r="H58" s="21">
        <v>6896561866</v>
      </c>
      <c r="I58" s="21">
        <v>6190464932</v>
      </c>
      <c r="J58" s="21">
        <v>6190072814</v>
      </c>
      <c r="K58" s="21">
        <v>234118523</v>
      </c>
      <c r="L58" s="21">
        <v>228914023</v>
      </c>
      <c r="M58" s="21">
        <v>706096934</v>
      </c>
      <c r="N58" s="24">
        <f>+J58/H58</f>
        <v>0.89755923810631122</v>
      </c>
    </row>
    <row r="59" spans="1:14" x14ac:dyDescent="0.2">
      <c r="A59" t="s">
        <v>67</v>
      </c>
      <c r="B59" s="20" t="s">
        <v>66</v>
      </c>
      <c r="C59" s="20">
        <v>5811235616</v>
      </c>
      <c r="D59" s="20">
        <v>0</v>
      </c>
      <c r="E59" s="20">
        <v>0</v>
      </c>
      <c r="F59" s="20">
        <v>0</v>
      </c>
      <c r="G59" s="20">
        <v>0</v>
      </c>
      <c r="H59" s="20">
        <v>5811235616</v>
      </c>
      <c r="I59" s="20">
        <v>5262946757</v>
      </c>
      <c r="J59" s="20">
        <v>5262946757</v>
      </c>
      <c r="K59" s="20">
        <v>103309461</v>
      </c>
      <c r="L59" s="20">
        <v>103309461</v>
      </c>
      <c r="M59" s="20">
        <v>548288859</v>
      </c>
      <c r="N59" s="23">
        <f>+J59/H59</f>
        <v>0.90565021017382197</v>
      </c>
    </row>
    <row r="60" spans="1:14" x14ac:dyDescent="0.2">
      <c r="A60" t="s">
        <v>65</v>
      </c>
      <c r="B60" s="20" t="s">
        <v>64</v>
      </c>
      <c r="C60" s="20">
        <v>0</v>
      </c>
      <c r="D60" s="20">
        <v>285326250</v>
      </c>
      <c r="E60" s="20">
        <v>0</v>
      </c>
      <c r="F60" s="20">
        <v>0</v>
      </c>
      <c r="G60" s="20">
        <v>0</v>
      </c>
      <c r="H60" s="20">
        <v>285326250</v>
      </c>
      <c r="I60" s="20">
        <v>248374177</v>
      </c>
      <c r="J60" s="20">
        <v>248219177</v>
      </c>
      <c r="K60" s="20">
        <v>130809062</v>
      </c>
      <c r="L60" s="20">
        <v>125604562</v>
      </c>
      <c r="M60" s="20">
        <v>36952073</v>
      </c>
      <c r="N60" s="23">
        <f>+J60/H60</f>
        <v>0.86994861846745608</v>
      </c>
    </row>
    <row r="61" spans="1:14" ht="12.75" customHeight="1" x14ac:dyDescent="0.2">
      <c r="A61" t="s">
        <v>63</v>
      </c>
      <c r="B61" t="s">
        <v>62</v>
      </c>
      <c r="C61">
        <v>0</v>
      </c>
      <c r="D61" s="20">
        <v>400000000</v>
      </c>
      <c r="E61" s="20">
        <v>0</v>
      </c>
      <c r="F61" s="20">
        <v>0</v>
      </c>
      <c r="G61" s="20">
        <v>0</v>
      </c>
      <c r="H61" s="20">
        <v>400000000</v>
      </c>
      <c r="I61" s="20">
        <v>357187118</v>
      </c>
      <c r="J61" s="20">
        <v>356950000</v>
      </c>
      <c r="K61" s="20">
        <v>0</v>
      </c>
      <c r="L61" s="20">
        <v>0</v>
      </c>
      <c r="M61" s="20">
        <v>42812882</v>
      </c>
      <c r="N61" s="23">
        <f>+J61/H61</f>
        <v>0.89237500000000003</v>
      </c>
    </row>
    <row r="62" spans="1:14" ht="12.75" customHeight="1" x14ac:dyDescent="0.2">
      <c r="A62" t="s">
        <v>61</v>
      </c>
      <c r="B62" t="s">
        <v>60</v>
      </c>
      <c r="C62">
        <v>0</v>
      </c>
      <c r="D62" s="20">
        <v>400000000</v>
      </c>
      <c r="E62" s="20">
        <v>0</v>
      </c>
      <c r="F62" s="20">
        <v>0</v>
      </c>
      <c r="G62" s="20">
        <v>0</v>
      </c>
      <c r="H62" s="20">
        <v>400000000</v>
      </c>
      <c r="I62" s="20">
        <v>321956880</v>
      </c>
      <c r="J62" s="20">
        <v>321956880</v>
      </c>
      <c r="K62" s="20">
        <v>0</v>
      </c>
      <c r="L62" s="20">
        <v>0</v>
      </c>
      <c r="M62" s="20">
        <v>78043120</v>
      </c>
      <c r="N62" s="23">
        <f>+J62/H62</f>
        <v>0.80489219999999995</v>
      </c>
    </row>
  </sheetData>
  <pageMargins left="0" right="0" top="0" bottom="0" header="0" footer="0"/>
  <pageSetup paperSize="5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workbookViewId="0">
      <selection activeCell="H20" sqref="H20:H22"/>
    </sheetView>
  </sheetViews>
  <sheetFormatPr baseColWidth="10" defaultColWidth="6.85546875" defaultRowHeight="12.75" x14ac:dyDescent="0.2"/>
  <cols>
    <col min="1" max="1" width="14.85546875" customWidth="1"/>
    <col min="2" max="2" width="67.7109375" customWidth="1"/>
    <col min="3" max="4" width="15.85546875" bestFit="1" customWidth="1"/>
    <col min="5" max="5" width="14.42578125" bestFit="1" customWidth="1"/>
    <col min="6" max="6" width="14.85546875" bestFit="1" customWidth="1"/>
    <col min="7" max="7" width="16.85546875" bestFit="1" customWidth="1"/>
    <col min="8" max="8" width="23" bestFit="1" customWidth="1"/>
  </cols>
  <sheetData>
    <row r="1" spans="1:8" ht="25.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8" t="s">
        <v>5</v>
      </c>
      <c r="G1" s="2" t="s">
        <v>54</v>
      </c>
      <c r="H1" s="2" t="s">
        <v>55</v>
      </c>
    </row>
    <row r="2" spans="1:8" x14ac:dyDescent="0.2">
      <c r="A2" s="4" t="s">
        <v>6</v>
      </c>
      <c r="B2" s="5" t="s">
        <v>7</v>
      </c>
      <c r="C2" s="6">
        <v>7426342245</v>
      </c>
      <c r="D2" s="6">
        <v>1146859584</v>
      </c>
      <c r="E2" s="6">
        <v>0</v>
      </c>
      <c r="F2" s="6">
        <v>8573201829</v>
      </c>
      <c r="G2" s="6">
        <f>+G3+G20</f>
        <v>2220113418.4000001</v>
      </c>
      <c r="H2" s="6">
        <f>+H3+H20</f>
        <v>7263766731.6000004</v>
      </c>
    </row>
    <row r="3" spans="1:8" x14ac:dyDescent="0.2">
      <c r="A3" s="4" t="s">
        <v>8</v>
      </c>
      <c r="B3" s="5" t="s">
        <v>9</v>
      </c>
      <c r="C3" s="6">
        <v>1615106629</v>
      </c>
      <c r="D3" s="6">
        <v>61533334</v>
      </c>
      <c r="E3" s="6">
        <v>0</v>
      </c>
      <c r="F3" s="6">
        <v>1676639963</v>
      </c>
      <c r="G3" s="6">
        <f>+G4+G11+G17</f>
        <v>971332115.39999998</v>
      </c>
      <c r="H3" s="6">
        <f>+H4+H11+H17</f>
        <v>1542259488.5999999</v>
      </c>
    </row>
    <row r="4" spans="1:8" x14ac:dyDescent="0.2">
      <c r="A4" s="4" t="s">
        <v>10</v>
      </c>
      <c r="B4" s="5" t="s">
        <v>11</v>
      </c>
      <c r="C4" s="6">
        <v>1015106629</v>
      </c>
      <c r="D4" s="6">
        <v>0</v>
      </c>
      <c r="E4" s="6">
        <v>0</v>
      </c>
      <c r="F4" s="6">
        <v>1015106629</v>
      </c>
      <c r="G4" s="6">
        <f>+G5</f>
        <v>560284818.39999998</v>
      </c>
      <c r="H4" s="6">
        <f>+H5</f>
        <v>880726154.60000002</v>
      </c>
    </row>
    <row r="5" spans="1:8" x14ac:dyDescent="0.2">
      <c r="A5" s="4" t="s">
        <v>12</v>
      </c>
      <c r="B5" s="5" t="s">
        <v>13</v>
      </c>
      <c r="C5" s="6">
        <v>1015106629</v>
      </c>
      <c r="D5" s="6">
        <v>0</v>
      </c>
      <c r="E5" s="6">
        <v>0</v>
      </c>
      <c r="F5" s="6">
        <v>1015106629</v>
      </c>
      <c r="G5" s="6">
        <f>+SUM(G6:G10)</f>
        <v>560284818.39999998</v>
      </c>
      <c r="H5" s="6">
        <f>+SUM(H6:H10)</f>
        <v>880726154.60000002</v>
      </c>
    </row>
    <row r="6" spans="1:8" x14ac:dyDescent="0.2">
      <c r="A6" s="7" t="s">
        <v>14</v>
      </c>
      <c r="B6" s="8" t="s">
        <v>15</v>
      </c>
      <c r="C6" s="9">
        <v>400000000</v>
      </c>
      <c r="D6" s="9">
        <v>0</v>
      </c>
      <c r="E6" s="9">
        <v>0</v>
      </c>
      <c r="F6" s="9">
        <v>400000000</v>
      </c>
      <c r="G6" s="9">
        <v>0</v>
      </c>
      <c r="H6" s="9">
        <v>400000000</v>
      </c>
    </row>
    <row r="7" spans="1:8" x14ac:dyDescent="0.2">
      <c r="A7" s="7" t="s">
        <v>16</v>
      </c>
      <c r="B7" s="8" t="s">
        <v>17</v>
      </c>
      <c r="C7" s="9">
        <v>489399600</v>
      </c>
      <c r="D7" s="9">
        <v>0</v>
      </c>
      <c r="E7" s="9">
        <v>0</v>
      </c>
      <c r="F7" s="9">
        <v>489399600</v>
      </c>
      <c r="G7" s="9">
        <v>108172812</v>
      </c>
      <c r="H7" s="9">
        <v>381226788</v>
      </c>
    </row>
    <row r="8" spans="1:8" x14ac:dyDescent="0.2">
      <c r="A8" s="7" t="s">
        <v>18</v>
      </c>
      <c r="B8" s="8" t="s">
        <v>19</v>
      </c>
      <c r="C8" s="9">
        <v>125707029</v>
      </c>
      <c r="D8" s="9">
        <v>0</v>
      </c>
      <c r="E8" s="9">
        <v>0</v>
      </c>
      <c r="F8" s="9">
        <v>125707029</v>
      </c>
      <c r="G8" s="9">
        <v>26207662.399999999</v>
      </c>
      <c r="H8" s="9">
        <v>99499366.599999994</v>
      </c>
    </row>
    <row r="9" spans="1:8" x14ac:dyDescent="0.2">
      <c r="A9" s="7" t="s">
        <v>20</v>
      </c>
      <c r="B9" s="8" t="s">
        <v>21</v>
      </c>
      <c r="C9" s="9">
        <v>0</v>
      </c>
      <c r="D9" s="9">
        <v>0</v>
      </c>
      <c r="E9" s="9">
        <v>0</v>
      </c>
      <c r="F9" s="9">
        <v>0</v>
      </c>
      <c r="G9" s="9">
        <v>62543000</v>
      </c>
      <c r="H9" s="9">
        <v>0</v>
      </c>
    </row>
    <row r="10" spans="1:8" x14ac:dyDescent="0.2">
      <c r="A10" s="10" t="s">
        <v>22</v>
      </c>
      <c r="B10" s="11" t="s">
        <v>23</v>
      </c>
      <c r="C10" s="12">
        <v>0</v>
      </c>
      <c r="D10" s="12">
        <v>0</v>
      </c>
      <c r="E10" s="12">
        <v>0</v>
      </c>
      <c r="F10" s="12">
        <v>0</v>
      </c>
      <c r="G10" s="12">
        <v>363361344</v>
      </c>
      <c r="H10" s="12">
        <v>0</v>
      </c>
    </row>
    <row r="11" spans="1:8" x14ac:dyDescent="0.2">
      <c r="A11" s="4" t="s">
        <v>24</v>
      </c>
      <c r="B11" s="5" t="s">
        <v>25</v>
      </c>
      <c r="C11" s="6">
        <v>600000000</v>
      </c>
      <c r="D11" s="6">
        <v>61533334</v>
      </c>
      <c r="E11" s="6">
        <v>0</v>
      </c>
      <c r="F11" s="6">
        <v>661533334</v>
      </c>
      <c r="G11" s="6">
        <f>+G12</f>
        <v>410000000</v>
      </c>
      <c r="H11" s="6">
        <f>+H12</f>
        <v>661533334</v>
      </c>
    </row>
    <row r="12" spans="1:8" x14ac:dyDescent="0.2">
      <c r="A12" s="4" t="s">
        <v>26</v>
      </c>
      <c r="B12" s="5" t="s">
        <v>27</v>
      </c>
      <c r="C12" s="6">
        <v>600000000</v>
      </c>
      <c r="D12" s="6">
        <v>61533334</v>
      </c>
      <c r="E12" s="6">
        <v>0</v>
      </c>
      <c r="F12" s="6">
        <v>661533334</v>
      </c>
      <c r="G12" s="6">
        <f>+SUM(G13:G16)</f>
        <v>410000000</v>
      </c>
      <c r="H12" s="6">
        <f>+SUM(H13:H16)</f>
        <v>661533334</v>
      </c>
    </row>
    <row r="13" spans="1:8" x14ac:dyDescent="0.2">
      <c r="A13" s="7" t="s">
        <v>28</v>
      </c>
      <c r="B13" s="13" t="s">
        <v>29</v>
      </c>
      <c r="C13" s="9">
        <v>600000000</v>
      </c>
      <c r="D13" s="9">
        <v>0</v>
      </c>
      <c r="E13" s="9">
        <v>0</v>
      </c>
      <c r="F13" s="9">
        <v>600000000</v>
      </c>
      <c r="G13" s="9">
        <v>0</v>
      </c>
      <c r="H13" s="9">
        <v>600000000</v>
      </c>
    </row>
    <row r="14" spans="1:8" x14ac:dyDescent="0.2">
      <c r="A14" s="7">
        <v>11020101101</v>
      </c>
      <c r="B14" s="13" t="s">
        <v>58</v>
      </c>
      <c r="C14" s="9">
        <v>0</v>
      </c>
      <c r="D14" s="9"/>
      <c r="E14" s="9"/>
      <c r="F14" s="9"/>
      <c r="G14" s="9">
        <v>325000000</v>
      </c>
      <c r="H14" s="9"/>
    </row>
    <row r="15" spans="1:8" x14ac:dyDescent="0.2">
      <c r="A15" s="7" t="s">
        <v>30</v>
      </c>
      <c r="B15" s="13" t="s">
        <v>31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</row>
    <row r="16" spans="1:8" x14ac:dyDescent="0.2">
      <c r="A16" s="7" t="s">
        <v>32</v>
      </c>
      <c r="B16" s="13" t="s">
        <v>33</v>
      </c>
      <c r="C16" s="9">
        <v>0</v>
      </c>
      <c r="D16" s="9">
        <v>61533334</v>
      </c>
      <c r="E16" s="9">
        <v>0</v>
      </c>
      <c r="F16" s="9">
        <v>61533334</v>
      </c>
      <c r="G16" s="9">
        <v>85000000</v>
      </c>
      <c r="H16" s="9">
        <v>61533334</v>
      </c>
    </row>
    <row r="17" spans="1:8" x14ac:dyDescent="0.2">
      <c r="A17" s="4" t="s">
        <v>34</v>
      </c>
      <c r="B17" s="5" t="s">
        <v>35</v>
      </c>
      <c r="C17" s="6">
        <v>0</v>
      </c>
      <c r="D17" s="6">
        <v>0</v>
      </c>
      <c r="E17" s="6">
        <v>0</v>
      </c>
      <c r="F17" s="6">
        <v>0</v>
      </c>
      <c r="G17" s="6">
        <v>1047297</v>
      </c>
      <c r="H17" s="6">
        <v>0</v>
      </c>
    </row>
    <row r="18" spans="1:8" x14ac:dyDescent="0.2">
      <c r="A18" s="4" t="s">
        <v>36</v>
      </c>
      <c r="B18" s="5" t="s">
        <v>37</v>
      </c>
      <c r="C18" s="6">
        <v>0</v>
      </c>
      <c r="D18" s="6">
        <v>0</v>
      </c>
      <c r="E18" s="6">
        <v>0</v>
      </c>
      <c r="F18" s="6">
        <v>0</v>
      </c>
      <c r="G18" s="6">
        <v>1047297</v>
      </c>
      <c r="H18" s="6">
        <v>0</v>
      </c>
    </row>
    <row r="19" spans="1:8" x14ac:dyDescent="0.2">
      <c r="A19" s="10" t="s">
        <v>38</v>
      </c>
      <c r="B19" s="11" t="s">
        <v>39</v>
      </c>
      <c r="C19" s="12">
        <v>0</v>
      </c>
      <c r="D19" s="12">
        <v>0</v>
      </c>
      <c r="E19" s="12">
        <v>0</v>
      </c>
      <c r="F19" s="12">
        <v>0</v>
      </c>
      <c r="G19" s="12">
        <v>1047297</v>
      </c>
      <c r="H19" s="12">
        <v>0</v>
      </c>
    </row>
    <row r="20" spans="1:8" x14ac:dyDescent="0.2">
      <c r="A20" s="4" t="s">
        <v>40</v>
      </c>
      <c r="B20" s="5" t="s">
        <v>41</v>
      </c>
      <c r="C20" s="6">
        <v>5811235616</v>
      </c>
      <c r="D20" s="6">
        <v>1085326250</v>
      </c>
      <c r="E20" s="6">
        <v>0</v>
      </c>
      <c r="F20" s="6">
        <v>6896561866</v>
      </c>
      <c r="G20" s="6">
        <f>+G21</f>
        <v>1248781303</v>
      </c>
      <c r="H20" s="6">
        <f>+H21</f>
        <v>5721507243</v>
      </c>
    </row>
    <row r="21" spans="1:8" x14ac:dyDescent="0.2">
      <c r="A21" s="4" t="s">
        <v>42</v>
      </c>
      <c r="B21" s="5" t="s">
        <v>43</v>
      </c>
      <c r="C21" s="6">
        <v>5811235616</v>
      </c>
      <c r="D21" s="6">
        <v>1085326250</v>
      </c>
      <c r="E21" s="6">
        <v>0</v>
      </c>
      <c r="F21" s="6">
        <v>6896561866</v>
      </c>
      <c r="G21" s="6">
        <f>+G22</f>
        <v>1248781303</v>
      </c>
      <c r="H21" s="6">
        <f>+H22</f>
        <v>5721507243</v>
      </c>
    </row>
    <row r="22" spans="1:8" x14ac:dyDescent="0.2">
      <c r="A22" s="4" t="s">
        <v>44</v>
      </c>
      <c r="B22" s="5" t="s">
        <v>45</v>
      </c>
      <c r="C22" s="6">
        <v>5811235616</v>
      </c>
      <c r="D22" s="6">
        <v>1085326250</v>
      </c>
      <c r="E22" s="6">
        <v>0</v>
      </c>
      <c r="F22" s="6">
        <v>6896561866</v>
      </c>
      <c r="G22" s="6">
        <f>+SUM(G23:G26)</f>
        <v>1248781303</v>
      </c>
      <c r="H22" s="6">
        <f>+SUM(H23:H26)</f>
        <v>5721507243</v>
      </c>
    </row>
    <row r="23" spans="1:8" x14ac:dyDescent="0.2">
      <c r="A23" s="8" t="s">
        <v>46</v>
      </c>
      <c r="B23" s="8" t="s">
        <v>47</v>
      </c>
      <c r="C23" s="9">
        <v>5811235616</v>
      </c>
      <c r="D23" s="9">
        <v>0</v>
      </c>
      <c r="E23" s="9">
        <v>0</v>
      </c>
      <c r="F23" s="9">
        <v>5811235616</v>
      </c>
      <c r="G23" s="9">
        <v>889728373</v>
      </c>
      <c r="H23" s="9">
        <f>+F23-G23</f>
        <v>4921507243</v>
      </c>
    </row>
    <row r="24" spans="1:8" x14ac:dyDescent="0.2">
      <c r="A24" s="8" t="s">
        <v>48</v>
      </c>
      <c r="B24" s="8" t="s">
        <v>49</v>
      </c>
      <c r="C24" s="9">
        <v>0</v>
      </c>
      <c r="D24" s="9">
        <v>285326250</v>
      </c>
      <c r="E24" s="9">
        <v>0</v>
      </c>
      <c r="F24" s="9">
        <v>285326250</v>
      </c>
      <c r="G24" s="9">
        <v>359052930</v>
      </c>
      <c r="H24" s="9">
        <v>0</v>
      </c>
    </row>
    <row r="25" spans="1:8" x14ac:dyDescent="0.2">
      <c r="A25" t="s">
        <v>50</v>
      </c>
      <c r="B25" t="s">
        <v>51</v>
      </c>
      <c r="C25" s="9">
        <v>0</v>
      </c>
      <c r="D25" s="9">
        <v>400000000</v>
      </c>
      <c r="E25" s="9">
        <v>0</v>
      </c>
      <c r="F25" s="9">
        <v>400000000</v>
      </c>
      <c r="G25" s="9">
        <v>0</v>
      </c>
      <c r="H25" s="9">
        <v>400000000</v>
      </c>
    </row>
    <row r="26" spans="1:8" x14ac:dyDescent="0.2">
      <c r="A26" t="s">
        <v>52</v>
      </c>
      <c r="B26" t="s">
        <v>53</v>
      </c>
      <c r="C26" s="9">
        <v>0</v>
      </c>
      <c r="D26" s="9">
        <v>400000000</v>
      </c>
      <c r="E26" s="9">
        <v>0</v>
      </c>
      <c r="F26" s="9">
        <v>400000000</v>
      </c>
      <c r="G26" s="9">
        <v>0</v>
      </c>
      <c r="H26" s="9">
        <v>400000000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C920D-A10E-45C8-BFD8-819395ABD700}">
  <dimension ref="A1:N63"/>
  <sheetViews>
    <sheetView workbookViewId="0">
      <selection activeCell="B10" sqref="B10"/>
    </sheetView>
  </sheetViews>
  <sheetFormatPr baseColWidth="10" defaultColWidth="6.85546875" defaultRowHeight="12.75" x14ac:dyDescent="0.2"/>
  <cols>
    <col min="1" max="1" width="12" bestFit="1" customWidth="1"/>
    <col min="2" max="2" width="105.7109375" bestFit="1" customWidth="1"/>
    <col min="3" max="4" width="15.85546875" bestFit="1" customWidth="1"/>
    <col min="5" max="5" width="10.28515625" bestFit="1" customWidth="1"/>
    <col min="6" max="6" width="11.5703125" bestFit="1" customWidth="1"/>
    <col min="7" max="7" width="20" bestFit="1" customWidth="1"/>
    <col min="8" max="9" width="15.85546875" bestFit="1" customWidth="1"/>
    <col min="10" max="10" width="16.7109375" bestFit="1" customWidth="1"/>
    <col min="11" max="12" width="15.85546875" bestFit="1" customWidth="1"/>
    <col min="13" max="13" width="14.85546875" bestFit="1" customWidth="1"/>
    <col min="14" max="14" width="11.42578125" customWidth="1"/>
  </cols>
  <sheetData>
    <row r="1" spans="1:14" ht="30.75" customHeight="1" x14ac:dyDescent="0.2">
      <c r="A1" s="39" t="s">
        <v>188</v>
      </c>
      <c r="B1" s="38" t="s">
        <v>1</v>
      </c>
      <c r="C1" s="38" t="s">
        <v>2</v>
      </c>
      <c r="D1" s="38" t="s">
        <v>3</v>
      </c>
      <c r="E1" s="38" t="s">
        <v>187</v>
      </c>
      <c r="F1" s="38" t="s">
        <v>186</v>
      </c>
      <c r="G1" s="37" t="s">
        <v>185</v>
      </c>
      <c r="H1" s="37" t="s">
        <v>5</v>
      </c>
      <c r="I1" s="38" t="s">
        <v>184</v>
      </c>
      <c r="J1" s="38" t="s">
        <v>183</v>
      </c>
      <c r="K1" s="38" t="s">
        <v>182</v>
      </c>
      <c r="L1" s="37" t="s">
        <v>181</v>
      </c>
      <c r="M1" s="36" t="s">
        <v>180</v>
      </c>
      <c r="N1" s="36" t="s">
        <v>59</v>
      </c>
    </row>
    <row r="2" spans="1:14" x14ac:dyDescent="0.2">
      <c r="A2" s="30" t="s">
        <v>179</v>
      </c>
      <c r="B2" s="29" t="s">
        <v>178</v>
      </c>
      <c r="C2" s="29">
        <v>7426342245</v>
      </c>
      <c r="D2" s="29">
        <v>1146859584</v>
      </c>
      <c r="E2" s="29">
        <v>0</v>
      </c>
      <c r="F2" s="29">
        <v>0</v>
      </c>
      <c r="G2" s="29">
        <v>0</v>
      </c>
      <c r="H2" s="29">
        <v>8573201829</v>
      </c>
      <c r="I2" s="29">
        <v>6741643487</v>
      </c>
      <c r="J2" s="29">
        <v>6740251369</v>
      </c>
      <c r="K2" s="29">
        <v>1766115350</v>
      </c>
      <c r="L2" s="29">
        <v>1539813057</v>
      </c>
      <c r="M2" s="29">
        <v>1831558342</v>
      </c>
      <c r="N2" s="28">
        <f>+J2/H2</f>
        <v>0.78620001061915978</v>
      </c>
    </row>
    <row r="3" spans="1:14" x14ac:dyDescent="0.2">
      <c r="A3" s="30" t="s">
        <v>177</v>
      </c>
      <c r="B3" s="29" t="s">
        <v>176</v>
      </c>
      <c r="C3" s="29">
        <v>1533399600</v>
      </c>
      <c r="D3" s="29">
        <v>0</v>
      </c>
      <c r="E3" s="29">
        <v>0</v>
      </c>
      <c r="F3" s="29">
        <v>0</v>
      </c>
      <c r="G3" s="29">
        <v>0</v>
      </c>
      <c r="H3" s="29">
        <v>1533399600</v>
      </c>
      <c r="I3" s="29">
        <v>501612638</v>
      </c>
      <c r="J3" s="29">
        <v>500612638</v>
      </c>
      <c r="K3" s="29">
        <v>435362388</v>
      </c>
      <c r="L3" s="29">
        <v>435362388</v>
      </c>
      <c r="M3" s="29">
        <v>1031786962</v>
      </c>
      <c r="N3" s="28">
        <f>+J3/H3</f>
        <v>0.32647239375828713</v>
      </c>
    </row>
    <row r="4" spans="1:14" x14ac:dyDescent="0.2">
      <c r="A4" s="30" t="s">
        <v>175</v>
      </c>
      <c r="B4" s="29" t="s">
        <v>174</v>
      </c>
      <c r="C4" s="29">
        <v>1332305551</v>
      </c>
      <c r="D4" s="29">
        <v>0</v>
      </c>
      <c r="E4" s="29">
        <v>0</v>
      </c>
      <c r="F4" s="29">
        <v>0</v>
      </c>
      <c r="G4" s="29">
        <v>0</v>
      </c>
      <c r="H4" s="29">
        <v>1332305551</v>
      </c>
      <c r="I4" s="29">
        <v>485748971</v>
      </c>
      <c r="J4" s="29">
        <v>485748971</v>
      </c>
      <c r="K4" s="29">
        <v>429428971</v>
      </c>
      <c r="L4" s="29">
        <v>429428971</v>
      </c>
      <c r="M4" s="29">
        <v>846556580</v>
      </c>
      <c r="N4" s="28">
        <f>+J4/H4</f>
        <v>0.36459276975571198</v>
      </c>
    </row>
    <row r="5" spans="1:14" x14ac:dyDescent="0.2">
      <c r="A5" s="30" t="s">
        <v>173</v>
      </c>
      <c r="B5" s="29" t="s">
        <v>172</v>
      </c>
      <c r="C5" s="29">
        <v>1007561775</v>
      </c>
      <c r="D5" s="29">
        <v>0</v>
      </c>
      <c r="E5" s="29">
        <v>0</v>
      </c>
      <c r="F5" s="29">
        <v>0</v>
      </c>
      <c r="G5" s="29">
        <v>0</v>
      </c>
      <c r="H5" s="29">
        <v>1007561775</v>
      </c>
      <c r="I5" s="29">
        <v>344996946</v>
      </c>
      <c r="J5" s="29">
        <v>344996946</v>
      </c>
      <c r="K5" s="29">
        <v>344996946</v>
      </c>
      <c r="L5" s="29">
        <v>344996946</v>
      </c>
      <c r="M5" s="29">
        <v>662564829</v>
      </c>
      <c r="N5" s="28">
        <f>+J5/H5</f>
        <v>0.34240773574404409</v>
      </c>
    </row>
    <row r="6" spans="1:14" ht="15" x14ac:dyDescent="0.2">
      <c r="A6" s="27" t="s">
        <v>171</v>
      </c>
      <c r="B6" s="26" t="s">
        <v>170</v>
      </c>
      <c r="C6" s="26">
        <v>717679064</v>
      </c>
      <c r="D6" s="26">
        <v>0</v>
      </c>
      <c r="E6" s="26">
        <v>0</v>
      </c>
      <c r="F6" s="26">
        <v>0</v>
      </c>
      <c r="G6" s="26">
        <v>0</v>
      </c>
      <c r="H6" s="26">
        <v>717679064</v>
      </c>
      <c r="I6" s="26">
        <v>246604716</v>
      </c>
      <c r="J6" s="26">
        <v>246604716</v>
      </c>
      <c r="K6" s="26">
        <v>246604716</v>
      </c>
      <c r="L6" s="26">
        <v>246604716</v>
      </c>
      <c r="M6" s="26">
        <v>471074348</v>
      </c>
      <c r="N6" s="25">
        <f>+J6/H6</f>
        <v>0.3436141980031342</v>
      </c>
    </row>
    <row r="7" spans="1:14" ht="15" x14ac:dyDescent="0.2">
      <c r="A7" s="27" t="s">
        <v>169</v>
      </c>
      <c r="B7" s="26" t="s">
        <v>168</v>
      </c>
      <c r="C7" s="26">
        <v>66588852</v>
      </c>
      <c r="D7" s="26">
        <v>0</v>
      </c>
      <c r="E7" s="26">
        <v>0</v>
      </c>
      <c r="F7" s="26">
        <v>0</v>
      </c>
      <c r="G7" s="26">
        <v>0</v>
      </c>
      <c r="H7" s="26">
        <v>66588852</v>
      </c>
      <c r="I7" s="26">
        <v>0</v>
      </c>
      <c r="J7" s="26">
        <v>0</v>
      </c>
      <c r="K7" s="26">
        <v>0</v>
      </c>
      <c r="L7" s="26">
        <v>0</v>
      </c>
      <c r="M7" s="26">
        <v>66588852</v>
      </c>
      <c r="N7" s="25">
        <f>+J7/H7</f>
        <v>0</v>
      </c>
    </row>
    <row r="8" spans="1:14" ht="15" x14ac:dyDescent="0.2">
      <c r="A8" s="27" t="s">
        <v>167</v>
      </c>
      <c r="B8" s="26" t="s">
        <v>166</v>
      </c>
      <c r="C8" s="26">
        <v>31517939</v>
      </c>
      <c r="D8" s="26">
        <v>0</v>
      </c>
      <c r="E8" s="26">
        <v>0</v>
      </c>
      <c r="F8" s="26">
        <v>0</v>
      </c>
      <c r="G8" s="26">
        <v>0</v>
      </c>
      <c r="H8" s="26">
        <v>31517939</v>
      </c>
      <c r="I8" s="26">
        <v>12699435</v>
      </c>
      <c r="J8" s="26">
        <v>12699435</v>
      </c>
      <c r="K8" s="26">
        <v>12699435</v>
      </c>
      <c r="L8" s="26">
        <v>12699435</v>
      </c>
      <c r="M8" s="26">
        <v>18818504</v>
      </c>
      <c r="N8" s="25">
        <f>+J8/H8</f>
        <v>0.40292720282249422</v>
      </c>
    </row>
    <row r="9" spans="1:14" ht="15" x14ac:dyDescent="0.2">
      <c r="A9" s="27" t="s">
        <v>165</v>
      </c>
      <c r="B9" s="26" t="s">
        <v>164</v>
      </c>
      <c r="C9" s="26">
        <v>44125114</v>
      </c>
      <c r="D9" s="26">
        <v>0</v>
      </c>
      <c r="E9" s="26">
        <v>0</v>
      </c>
      <c r="F9" s="26">
        <v>0</v>
      </c>
      <c r="G9" s="26">
        <v>0</v>
      </c>
      <c r="H9" s="26">
        <v>44125114</v>
      </c>
      <c r="I9" s="26">
        <v>20323298</v>
      </c>
      <c r="J9" s="26">
        <v>20323298</v>
      </c>
      <c r="K9" s="26">
        <v>20323298</v>
      </c>
      <c r="L9" s="26">
        <v>20323298</v>
      </c>
      <c r="M9" s="26">
        <v>23801816</v>
      </c>
      <c r="N9" s="25">
        <f>+J9/H9</f>
        <v>0.46058346727444149</v>
      </c>
    </row>
    <row r="10" spans="1:14" ht="15" x14ac:dyDescent="0.2">
      <c r="A10" s="27" t="s">
        <v>163</v>
      </c>
      <c r="B10" s="26" t="s">
        <v>162</v>
      </c>
      <c r="C10" s="26">
        <v>3987106</v>
      </c>
      <c r="D10" s="26">
        <v>0</v>
      </c>
      <c r="E10" s="26">
        <v>0</v>
      </c>
      <c r="F10" s="26">
        <v>0</v>
      </c>
      <c r="G10" s="26">
        <v>0</v>
      </c>
      <c r="H10" s="26">
        <v>3987106</v>
      </c>
      <c r="I10" s="26">
        <v>1626374</v>
      </c>
      <c r="J10" s="26">
        <v>1626374</v>
      </c>
      <c r="K10" s="26">
        <v>1626374</v>
      </c>
      <c r="L10" s="26">
        <v>1626374</v>
      </c>
      <c r="M10" s="26">
        <v>2360732</v>
      </c>
      <c r="N10" s="25">
        <f>+J10/H10</f>
        <v>0.40790839270388096</v>
      </c>
    </row>
    <row r="11" spans="1:14" ht="15" x14ac:dyDescent="0.2">
      <c r="A11" s="27" t="s">
        <v>161</v>
      </c>
      <c r="B11" s="26" t="s">
        <v>160</v>
      </c>
      <c r="C11" s="26">
        <v>20932306</v>
      </c>
      <c r="D11" s="26">
        <v>0</v>
      </c>
      <c r="E11" s="26">
        <v>0</v>
      </c>
      <c r="F11" s="26">
        <v>0</v>
      </c>
      <c r="G11" s="26">
        <v>0</v>
      </c>
      <c r="H11" s="26">
        <v>20932306</v>
      </c>
      <c r="I11" s="26">
        <v>11332693</v>
      </c>
      <c r="J11" s="26">
        <v>11332693</v>
      </c>
      <c r="K11" s="26">
        <v>11332693</v>
      </c>
      <c r="L11" s="26">
        <v>11332693</v>
      </c>
      <c r="M11" s="26">
        <v>9599613</v>
      </c>
      <c r="N11" s="25">
        <f>+J11/H11</f>
        <v>0.54139725455953114</v>
      </c>
    </row>
    <row r="12" spans="1:14" ht="15" x14ac:dyDescent="0.2">
      <c r="A12" s="27" t="s">
        <v>159</v>
      </c>
      <c r="B12" s="26" t="s">
        <v>158</v>
      </c>
      <c r="C12" s="26">
        <v>28936920</v>
      </c>
      <c r="D12" s="26">
        <v>0</v>
      </c>
      <c r="E12" s="26">
        <v>0</v>
      </c>
      <c r="F12" s="26">
        <v>0</v>
      </c>
      <c r="G12" s="26">
        <v>0</v>
      </c>
      <c r="H12" s="26">
        <v>28936920</v>
      </c>
      <c r="I12" s="26">
        <v>0</v>
      </c>
      <c r="J12" s="26">
        <v>0</v>
      </c>
      <c r="K12" s="26">
        <v>0</v>
      </c>
      <c r="L12" s="26">
        <v>0</v>
      </c>
      <c r="M12" s="26">
        <v>28936920</v>
      </c>
      <c r="N12" s="25">
        <f>+J12/H12</f>
        <v>0</v>
      </c>
    </row>
    <row r="13" spans="1:14" ht="15" x14ac:dyDescent="0.2">
      <c r="A13" s="27" t="s">
        <v>157</v>
      </c>
      <c r="B13" s="26" t="s">
        <v>156</v>
      </c>
      <c r="C13" s="26">
        <v>72137923</v>
      </c>
      <c r="D13" s="26">
        <v>0</v>
      </c>
      <c r="E13" s="26">
        <v>0</v>
      </c>
      <c r="F13" s="26">
        <v>0</v>
      </c>
      <c r="G13" s="26">
        <v>0</v>
      </c>
      <c r="H13" s="26">
        <v>72137923</v>
      </c>
      <c r="I13" s="26">
        <v>47222859</v>
      </c>
      <c r="J13" s="26">
        <v>47222859</v>
      </c>
      <c r="K13" s="26">
        <v>47222859</v>
      </c>
      <c r="L13" s="26">
        <v>47222859</v>
      </c>
      <c r="M13" s="26">
        <v>24915064</v>
      </c>
      <c r="N13" s="25">
        <f>+J13/H13</f>
        <v>0.65461905522286801</v>
      </c>
    </row>
    <row r="14" spans="1:14" ht="15" x14ac:dyDescent="0.2">
      <c r="A14" s="27" t="s">
        <v>155</v>
      </c>
      <c r="B14" s="26" t="s">
        <v>154</v>
      </c>
      <c r="C14" s="26">
        <v>8656551</v>
      </c>
      <c r="D14" s="26">
        <v>0</v>
      </c>
      <c r="E14" s="26">
        <v>0</v>
      </c>
      <c r="F14" s="26">
        <v>0</v>
      </c>
      <c r="G14" s="26">
        <v>0</v>
      </c>
      <c r="H14" s="26">
        <v>8656551</v>
      </c>
      <c r="I14" s="26">
        <v>5187571</v>
      </c>
      <c r="J14" s="26">
        <v>5187571</v>
      </c>
      <c r="K14" s="26">
        <v>5187571</v>
      </c>
      <c r="L14" s="26">
        <v>5187571</v>
      </c>
      <c r="M14" s="26">
        <v>3468980</v>
      </c>
      <c r="N14" s="25">
        <f>+J14/H14</f>
        <v>0.59926534251343289</v>
      </c>
    </row>
    <row r="15" spans="1:14" ht="15" x14ac:dyDescent="0.2">
      <c r="A15" s="27" t="s">
        <v>153</v>
      </c>
      <c r="B15" s="26" t="s">
        <v>152</v>
      </c>
      <c r="C15" s="26">
        <v>10000000</v>
      </c>
      <c r="D15" s="26">
        <v>0</v>
      </c>
      <c r="E15" s="26">
        <v>0</v>
      </c>
      <c r="F15" s="26">
        <v>0</v>
      </c>
      <c r="G15" s="26">
        <v>0</v>
      </c>
      <c r="H15" s="26">
        <v>10000000</v>
      </c>
      <c r="I15" s="26">
        <v>0</v>
      </c>
      <c r="J15" s="26">
        <v>0</v>
      </c>
      <c r="K15" s="26">
        <v>0</v>
      </c>
      <c r="L15" s="26">
        <v>0</v>
      </c>
      <c r="M15" s="26">
        <v>10000000</v>
      </c>
      <c r="N15" s="25">
        <f>+J15/H15</f>
        <v>0</v>
      </c>
    </row>
    <row r="16" spans="1:14" ht="15" x14ac:dyDescent="0.2">
      <c r="A16" s="27" t="s">
        <v>151</v>
      </c>
      <c r="B16" s="26" t="s">
        <v>150</v>
      </c>
      <c r="C16" s="26">
        <v>3000000</v>
      </c>
      <c r="D16" s="26">
        <v>0</v>
      </c>
      <c r="E16" s="26">
        <v>0</v>
      </c>
      <c r="F16" s="26">
        <v>0</v>
      </c>
      <c r="G16" s="26">
        <v>0</v>
      </c>
      <c r="H16" s="26">
        <v>3000000</v>
      </c>
      <c r="I16" s="26">
        <v>0</v>
      </c>
      <c r="J16" s="26">
        <v>0</v>
      </c>
      <c r="K16" s="26">
        <v>0</v>
      </c>
      <c r="L16" s="26">
        <v>0</v>
      </c>
      <c r="M16" s="26">
        <v>3000000</v>
      </c>
      <c r="N16" s="25">
        <f>+J16/H16</f>
        <v>0</v>
      </c>
    </row>
    <row r="17" spans="1:14" x14ac:dyDescent="0.2">
      <c r="A17" s="30" t="s">
        <v>149</v>
      </c>
      <c r="B17" s="29" t="s">
        <v>148</v>
      </c>
      <c r="C17" s="29">
        <v>181200000</v>
      </c>
      <c r="D17" s="29">
        <v>0</v>
      </c>
      <c r="E17" s="29">
        <v>0</v>
      </c>
      <c r="F17" s="29">
        <v>0</v>
      </c>
      <c r="G17" s="29">
        <v>0</v>
      </c>
      <c r="H17" s="29">
        <v>181200000</v>
      </c>
      <c r="I17" s="29">
        <v>97160000</v>
      </c>
      <c r="J17" s="29">
        <v>97160000</v>
      </c>
      <c r="K17" s="29">
        <v>40840000</v>
      </c>
      <c r="L17" s="29">
        <v>40840000</v>
      </c>
      <c r="M17" s="29">
        <v>84040000</v>
      </c>
      <c r="N17" s="28">
        <f>+J17/H17</f>
        <v>0.5362030905077263</v>
      </c>
    </row>
    <row r="18" spans="1:14" ht="15" x14ac:dyDescent="0.2">
      <c r="A18" s="27" t="s">
        <v>147</v>
      </c>
      <c r="B18" s="26" t="s">
        <v>146</v>
      </c>
      <c r="C18" s="26">
        <v>2200000</v>
      </c>
      <c r="D18" s="26">
        <v>0</v>
      </c>
      <c r="E18" s="26">
        <v>0</v>
      </c>
      <c r="F18" s="26">
        <v>0</v>
      </c>
      <c r="G18" s="26">
        <v>0</v>
      </c>
      <c r="H18" s="26">
        <v>2200000</v>
      </c>
      <c r="I18" s="26">
        <v>0</v>
      </c>
      <c r="J18" s="26">
        <v>0</v>
      </c>
      <c r="K18" s="26">
        <v>0</v>
      </c>
      <c r="L18" s="26">
        <v>0</v>
      </c>
      <c r="M18" s="26">
        <v>2200000</v>
      </c>
      <c r="N18" s="25">
        <f>+J18/H18</f>
        <v>0</v>
      </c>
    </row>
    <row r="19" spans="1:14" ht="15" x14ac:dyDescent="0.2">
      <c r="A19" s="27" t="s">
        <v>145</v>
      </c>
      <c r="B19" s="26" t="s">
        <v>144</v>
      </c>
      <c r="C19" s="26">
        <v>179000000</v>
      </c>
      <c r="D19" s="26">
        <v>0</v>
      </c>
      <c r="E19" s="26">
        <v>0</v>
      </c>
      <c r="F19" s="26">
        <v>0</v>
      </c>
      <c r="G19" s="26">
        <v>0</v>
      </c>
      <c r="H19" s="26">
        <v>179000000</v>
      </c>
      <c r="I19" s="26">
        <v>97160000</v>
      </c>
      <c r="J19" s="26">
        <v>97160000</v>
      </c>
      <c r="K19" s="26">
        <v>40840000</v>
      </c>
      <c r="L19" s="26">
        <v>40840000</v>
      </c>
      <c r="M19" s="26">
        <v>81840000</v>
      </c>
      <c r="N19" s="25">
        <f>+J19/H19</f>
        <v>0.54279329608938542</v>
      </c>
    </row>
    <row r="20" spans="1:14" x14ac:dyDescent="0.2">
      <c r="A20" s="30" t="s">
        <v>143</v>
      </c>
      <c r="B20" s="29" t="s">
        <v>142</v>
      </c>
      <c r="C20" s="29">
        <v>107702659</v>
      </c>
      <c r="D20" s="29">
        <v>0</v>
      </c>
      <c r="E20" s="29">
        <v>0</v>
      </c>
      <c r="F20" s="29">
        <v>0</v>
      </c>
      <c r="G20" s="29">
        <v>0</v>
      </c>
      <c r="H20" s="29">
        <v>107702659</v>
      </c>
      <c r="I20" s="29">
        <v>32223625</v>
      </c>
      <c r="J20" s="29">
        <v>32223625</v>
      </c>
      <c r="K20" s="29">
        <v>32223625</v>
      </c>
      <c r="L20" s="29">
        <v>32223625</v>
      </c>
      <c r="M20" s="29">
        <v>75479034</v>
      </c>
      <c r="N20" s="28">
        <f>+J20/H20</f>
        <v>0.29919061701160043</v>
      </c>
    </row>
    <row r="21" spans="1:14" ht="15" x14ac:dyDescent="0.2">
      <c r="A21" s="27" t="s">
        <v>141</v>
      </c>
      <c r="B21" s="26" t="s">
        <v>140</v>
      </c>
      <c r="C21" s="26">
        <v>17834886</v>
      </c>
      <c r="D21" s="26">
        <v>0</v>
      </c>
      <c r="E21" s="26">
        <v>0</v>
      </c>
      <c r="F21" s="26">
        <v>0</v>
      </c>
      <c r="G21" s="26">
        <v>0</v>
      </c>
      <c r="H21" s="26">
        <v>17834886</v>
      </c>
      <c r="I21" s="26">
        <v>4358925</v>
      </c>
      <c r="J21" s="26">
        <v>4358925</v>
      </c>
      <c r="K21" s="26">
        <v>4358925</v>
      </c>
      <c r="L21" s="26">
        <v>4358925</v>
      </c>
      <c r="M21" s="26">
        <v>13475961</v>
      </c>
      <c r="N21" s="25">
        <f>+J21/H21</f>
        <v>0.24440442176081192</v>
      </c>
    </row>
    <row r="22" spans="1:14" ht="15" x14ac:dyDescent="0.2">
      <c r="A22" s="27" t="s">
        <v>139</v>
      </c>
      <c r="B22" s="26" t="s">
        <v>138</v>
      </c>
      <c r="C22" s="26">
        <v>86121488</v>
      </c>
      <c r="D22" s="26">
        <v>0</v>
      </c>
      <c r="E22" s="26">
        <v>0</v>
      </c>
      <c r="F22" s="26">
        <v>0</v>
      </c>
      <c r="G22" s="26">
        <v>0</v>
      </c>
      <c r="H22" s="26">
        <v>86121488</v>
      </c>
      <c r="I22" s="26">
        <v>26801500</v>
      </c>
      <c r="J22" s="26">
        <v>26801500</v>
      </c>
      <c r="K22" s="26">
        <v>26801500</v>
      </c>
      <c r="L22" s="26">
        <v>26801500</v>
      </c>
      <c r="M22" s="26">
        <v>59319988</v>
      </c>
      <c r="N22" s="25">
        <f>+J22/H22</f>
        <v>0.31120572370974359</v>
      </c>
    </row>
    <row r="23" spans="1:14" ht="15" x14ac:dyDescent="0.2">
      <c r="A23" s="27" t="s">
        <v>137</v>
      </c>
      <c r="B23" s="26" t="s">
        <v>136</v>
      </c>
      <c r="C23" s="26">
        <v>3746285</v>
      </c>
      <c r="D23" s="26">
        <v>0</v>
      </c>
      <c r="E23" s="26">
        <v>0</v>
      </c>
      <c r="F23" s="26">
        <v>0</v>
      </c>
      <c r="G23" s="26">
        <v>0</v>
      </c>
      <c r="H23" s="26">
        <v>3746285</v>
      </c>
      <c r="I23" s="26">
        <v>1063200</v>
      </c>
      <c r="J23" s="26">
        <v>1063200</v>
      </c>
      <c r="K23" s="26">
        <v>1063200</v>
      </c>
      <c r="L23" s="26">
        <v>1063200</v>
      </c>
      <c r="M23" s="26">
        <v>2683085</v>
      </c>
      <c r="N23" s="25">
        <f>+J23/H23</f>
        <v>0.28380115234158637</v>
      </c>
    </row>
    <row r="24" spans="1:14" x14ac:dyDescent="0.2">
      <c r="A24" s="30" t="s">
        <v>135</v>
      </c>
      <c r="B24" s="29" t="s">
        <v>134</v>
      </c>
      <c r="C24" s="29">
        <v>35841117</v>
      </c>
      <c r="D24" s="29">
        <v>0</v>
      </c>
      <c r="E24" s="29">
        <v>0</v>
      </c>
      <c r="F24" s="29">
        <v>0</v>
      </c>
      <c r="G24" s="29">
        <v>0</v>
      </c>
      <c r="H24" s="29">
        <v>35841117</v>
      </c>
      <c r="I24" s="29">
        <v>11368400</v>
      </c>
      <c r="J24" s="29">
        <v>11368400</v>
      </c>
      <c r="K24" s="29">
        <v>11368400</v>
      </c>
      <c r="L24" s="29">
        <v>11368400</v>
      </c>
      <c r="M24" s="29">
        <v>24472717</v>
      </c>
      <c r="N24" s="28">
        <f>+J24/H24</f>
        <v>0.31718877511546306</v>
      </c>
    </row>
    <row r="25" spans="1:14" ht="15" x14ac:dyDescent="0.2">
      <c r="A25" s="27" t="s">
        <v>133</v>
      </c>
      <c r="B25" s="26" t="s">
        <v>132</v>
      </c>
      <c r="C25" s="26">
        <v>28707162</v>
      </c>
      <c r="D25" s="26">
        <v>0</v>
      </c>
      <c r="E25" s="26">
        <v>0</v>
      </c>
      <c r="F25" s="26">
        <v>0</v>
      </c>
      <c r="G25" s="26">
        <v>0</v>
      </c>
      <c r="H25" s="26">
        <v>28707162</v>
      </c>
      <c r="I25" s="26">
        <v>9043200</v>
      </c>
      <c r="J25" s="26">
        <v>9043200</v>
      </c>
      <c r="K25" s="26">
        <v>9043200</v>
      </c>
      <c r="L25" s="26">
        <v>9043200</v>
      </c>
      <c r="M25" s="26">
        <v>19663962</v>
      </c>
      <c r="N25" s="25">
        <f>+J25/H25</f>
        <v>0.3150154654786147</v>
      </c>
    </row>
    <row r="26" spans="1:14" ht="15" x14ac:dyDescent="0.2">
      <c r="A26" s="27" t="s">
        <v>131</v>
      </c>
      <c r="B26" s="26" t="s">
        <v>130</v>
      </c>
      <c r="C26" s="26">
        <v>4280373</v>
      </c>
      <c r="D26" s="26">
        <v>0</v>
      </c>
      <c r="E26" s="26">
        <v>0</v>
      </c>
      <c r="F26" s="26">
        <v>0</v>
      </c>
      <c r="G26" s="26">
        <v>0</v>
      </c>
      <c r="H26" s="26">
        <v>4280373</v>
      </c>
      <c r="I26" s="26">
        <v>1395000</v>
      </c>
      <c r="J26" s="26">
        <v>1395000</v>
      </c>
      <c r="K26" s="26">
        <v>1395000</v>
      </c>
      <c r="L26" s="26">
        <v>1395000</v>
      </c>
      <c r="M26" s="26">
        <v>2885373</v>
      </c>
      <c r="N26" s="25">
        <f>+J26/H26</f>
        <v>0.32590617686823087</v>
      </c>
    </row>
    <row r="27" spans="1:14" ht="15" x14ac:dyDescent="0.2">
      <c r="A27" s="27" t="s">
        <v>129</v>
      </c>
      <c r="B27" s="26" t="s">
        <v>128</v>
      </c>
      <c r="C27" s="26">
        <v>2853582</v>
      </c>
      <c r="D27" s="26">
        <v>0</v>
      </c>
      <c r="E27" s="26">
        <v>0</v>
      </c>
      <c r="F27" s="26">
        <v>0</v>
      </c>
      <c r="G27" s="26">
        <v>0</v>
      </c>
      <c r="H27" s="26">
        <v>2853582</v>
      </c>
      <c r="I27" s="26">
        <v>930200</v>
      </c>
      <c r="J27" s="26">
        <v>930200</v>
      </c>
      <c r="K27" s="26">
        <v>930200</v>
      </c>
      <c r="L27" s="26">
        <v>930200</v>
      </c>
      <c r="M27" s="26">
        <v>1923382</v>
      </c>
      <c r="N27" s="25">
        <f>+J27/H27</f>
        <v>0.325976264218095</v>
      </c>
    </row>
    <row r="28" spans="1:14" x14ac:dyDescent="0.2">
      <c r="A28" s="30" t="s">
        <v>127</v>
      </c>
      <c r="B28" s="29" t="s">
        <v>126</v>
      </c>
      <c r="C28" s="29">
        <v>201094049</v>
      </c>
      <c r="D28" s="29">
        <v>0</v>
      </c>
      <c r="E28" s="29">
        <v>0</v>
      </c>
      <c r="F28" s="29">
        <v>0</v>
      </c>
      <c r="G28" s="29">
        <v>0</v>
      </c>
      <c r="H28" s="29">
        <v>201094049</v>
      </c>
      <c r="I28" s="29">
        <v>15863667</v>
      </c>
      <c r="J28" s="29">
        <v>14863667</v>
      </c>
      <c r="K28" s="29">
        <v>5933417</v>
      </c>
      <c r="L28" s="29">
        <v>5933417</v>
      </c>
      <c r="M28" s="29">
        <v>185230382</v>
      </c>
      <c r="N28" s="28">
        <f>+J28/H28</f>
        <v>7.3914007271294241E-2</v>
      </c>
    </row>
    <row r="29" spans="1:14" x14ac:dyDescent="0.2">
      <c r="A29" s="30" t="s">
        <v>125</v>
      </c>
      <c r="B29" s="29" t="s">
        <v>124</v>
      </c>
      <c r="C29" s="29">
        <v>6000000</v>
      </c>
      <c r="D29" s="29">
        <v>0</v>
      </c>
      <c r="E29" s="29">
        <v>0</v>
      </c>
      <c r="F29" s="29">
        <v>0</v>
      </c>
      <c r="G29" s="29">
        <v>0</v>
      </c>
      <c r="H29" s="29">
        <v>6000000</v>
      </c>
      <c r="I29" s="29">
        <v>2000000</v>
      </c>
      <c r="J29" s="29">
        <v>1000000</v>
      </c>
      <c r="K29" s="29">
        <v>1000000</v>
      </c>
      <c r="L29" s="29">
        <v>1000000</v>
      </c>
      <c r="M29" s="29">
        <v>4000000</v>
      </c>
      <c r="N29" s="28">
        <f>+J29/H29</f>
        <v>0.16666666666666666</v>
      </c>
    </row>
    <row r="30" spans="1:14" ht="15" x14ac:dyDescent="0.2">
      <c r="A30" s="27" t="s">
        <v>123</v>
      </c>
      <c r="B30" s="26" t="s">
        <v>122</v>
      </c>
      <c r="C30" s="26">
        <v>6000000</v>
      </c>
      <c r="D30" s="26">
        <v>0</v>
      </c>
      <c r="E30" s="26">
        <v>0</v>
      </c>
      <c r="F30" s="26">
        <v>0</v>
      </c>
      <c r="G30" s="26">
        <v>0</v>
      </c>
      <c r="H30" s="26">
        <v>6000000</v>
      </c>
      <c r="I30" s="26">
        <v>2000000</v>
      </c>
      <c r="J30" s="26">
        <v>1000000</v>
      </c>
      <c r="K30" s="26">
        <v>1000000</v>
      </c>
      <c r="L30" s="26">
        <v>1000000</v>
      </c>
      <c r="M30" s="26">
        <v>4000000</v>
      </c>
      <c r="N30" s="25">
        <f>+J30/H30</f>
        <v>0.16666666666666666</v>
      </c>
    </row>
    <row r="31" spans="1:14" x14ac:dyDescent="0.2">
      <c r="A31" s="30" t="s">
        <v>121</v>
      </c>
      <c r="B31" s="29" t="s">
        <v>120</v>
      </c>
      <c r="C31" s="29">
        <v>44944049</v>
      </c>
      <c r="D31" s="29">
        <v>0</v>
      </c>
      <c r="E31" s="29">
        <v>0</v>
      </c>
      <c r="F31" s="29">
        <v>0</v>
      </c>
      <c r="G31" s="29">
        <v>0</v>
      </c>
      <c r="H31" s="29">
        <v>44944049</v>
      </c>
      <c r="I31" s="29">
        <v>9955667</v>
      </c>
      <c r="J31" s="29">
        <v>9955667</v>
      </c>
      <c r="K31" s="29">
        <v>1025417</v>
      </c>
      <c r="L31" s="29">
        <v>1025417</v>
      </c>
      <c r="M31" s="29">
        <v>34988382</v>
      </c>
      <c r="N31" s="28">
        <f>+J31/H31</f>
        <v>0.22151246319618423</v>
      </c>
    </row>
    <row r="32" spans="1:14" ht="15" x14ac:dyDescent="0.2">
      <c r="A32" s="27" t="s">
        <v>119</v>
      </c>
      <c r="B32" s="26" t="s">
        <v>118</v>
      </c>
      <c r="C32" s="26">
        <v>12744049</v>
      </c>
      <c r="D32" s="26">
        <v>0</v>
      </c>
      <c r="E32" s="26">
        <v>0</v>
      </c>
      <c r="F32" s="26">
        <v>0</v>
      </c>
      <c r="G32" s="26">
        <v>0</v>
      </c>
      <c r="H32" s="26">
        <v>12744049</v>
      </c>
      <c r="I32" s="26">
        <v>0</v>
      </c>
      <c r="J32" s="26">
        <v>0</v>
      </c>
      <c r="K32" s="26">
        <v>0</v>
      </c>
      <c r="L32" s="26">
        <v>0</v>
      </c>
      <c r="M32" s="26">
        <v>12744049</v>
      </c>
      <c r="N32" s="25">
        <f>+J32/H32</f>
        <v>0</v>
      </c>
    </row>
    <row r="33" spans="1:14" ht="15" x14ac:dyDescent="0.2">
      <c r="A33" s="27" t="s">
        <v>117</v>
      </c>
      <c r="B33" s="26" t="s">
        <v>116</v>
      </c>
      <c r="C33" s="26">
        <v>6000000</v>
      </c>
      <c r="D33" s="26">
        <v>0</v>
      </c>
      <c r="E33" s="26">
        <v>0</v>
      </c>
      <c r="F33" s="26">
        <v>0</v>
      </c>
      <c r="G33" s="26">
        <v>0</v>
      </c>
      <c r="H33" s="26">
        <v>6000000</v>
      </c>
      <c r="I33" s="26">
        <v>0</v>
      </c>
      <c r="J33" s="26">
        <v>0</v>
      </c>
      <c r="K33" s="26">
        <v>0</v>
      </c>
      <c r="L33" s="26">
        <v>0</v>
      </c>
      <c r="M33" s="26">
        <v>6000000</v>
      </c>
      <c r="N33" s="25">
        <f>+J33/H33</f>
        <v>0</v>
      </c>
    </row>
    <row r="34" spans="1:14" ht="15" x14ac:dyDescent="0.2">
      <c r="A34" s="27" t="s">
        <v>115</v>
      </c>
      <c r="B34" s="26" t="s">
        <v>114</v>
      </c>
      <c r="C34" s="26">
        <v>3200000</v>
      </c>
      <c r="D34" s="26">
        <v>0</v>
      </c>
      <c r="E34" s="26">
        <v>0</v>
      </c>
      <c r="F34" s="26">
        <v>0</v>
      </c>
      <c r="G34" s="26">
        <v>0</v>
      </c>
      <c r="H34" s="26">
        <v>3200000</v>
      </c>
      <c r="I34" s="26">
        <v>1025417</v>
      </c>
      <c r="J34" s="26">
        <v>1025417</v>
      </c>
      <c r="K34" s="26">
        <v>1025417</v>
      </c>
      <c r="L34" s="26">
        <v>1025417</v>
      </c>
      <c r="M34" s="26">
        <v>2174583</v>
      </c>
      <c r="N34" s="25">
        <f>+J34/H34</f>
        <v>0.32044281250000001</v>
      </c>
    </row>
    <row r="35" spans="1:14" s="1" customFormat="1" x14ac:dyDescent="0.2">
      <c r="A35" s="33" t="s">
        <v>113</v>
      </c>
      <c r="B35" s="32" t="s">
        <v>112</v>
      </c>
      <c r="C35" s="32">
        <v>11000000</v>
      </c>
      <c r="D35" s="32">
        <v>0</v>
      </c>
      <c r="E35" s="32">
        <v>0</v>
      </c>
      <c r="F35" s="32">
        <v>0</v>
      </c>
      <c r="G35" s="32">
        <v>0</v>
      </c>
      <c r="H35" s="32">
        <v>11000000</v>
      </c>
      <c r="I35" s="32">
        <v>8930250</v>
      </c>
      <c r="J35" s="32">
        <v>8930250</v>
      </c>
      <c r="K35" s="32">
        <v>0</v>
      </c>
      <c r="L35" s="32">
        <v>0</v>
      </c>
      <c r="M35" s="32">
        <v>2069750</v>
      </c>
      <c r="N35" s="31">
        <f>+J35/H35</f>
        <v>0.81184090909090911</v>
      </c>
    </row>
    <row r="36" spans="1:14" ht="15" x14ac:dyDescent="0.2">
      <c r="A36" s="27" t="s">
        <v>111</v>
      </c>
      <c r="B36" s="26" t="s">
        <v>110</v>
      </c>
      <c r="C36" s="26">
        <v>12000000</v>
      </c>
      <c r="D36" s="26">
        <v>0</v>
      </c>
      <c r="E36" s="26">
        <v>0</v>
      </c>
      <c r="F36" s="26">
        <v>0</v>
      </c>
      <c r="G36" s="26">
        <v>0</v>
      </c>
      <c r="H36" s="26">
        <v>12000000</v>
      </c>
      <c r="I36" s="26">
        <v>0</v>
      </c>
      <c r="J36" s="26">
        <v>0</v>
      </c>
      <c r="K36" s="26">
        <v>0</v>
      </c>
      <c r="L36" s="26">
        <v>0</v>
      </c>
      <c r="M36" s="26">
        <v>12000000</v>
      </c>
      <c r="N36" s="25">
        <f>+J36/H36</f>
        <v>0</v>
      </c>
    </row>
    <row r="37" spans="1:14" s="14" customFormat="1" ht="15" x14ac:dyDescent="0.2">
      <c r="A37" s="30" t="s">
        <v>109</v>
      </c>
      <c r="B37" s="35" t="s">
        <v>108</v>
      </c>
      <c r="C37" s="35">
        <v>45540000</v>
      </c>
      <c r="D37" s="35">
        <v>0</v>
      </c>
      <c r="E37" s="35">
        <v>0</v>
      </c>
      <c r="F37" s="35">
        <v>0</v>
      </c>
      <c r="G37" s="35">
        <v>0</v>
      </c>
      <c r="H37" s="35">
        <v>45540000</v>
      </c>
      <c r="I37" s="35">
        <v>3908000</v>
      </c>
      <c r="J37" s="35">
        <v>3908000</v>
      </c>
      <c r="K37" s="35">
        <v>3908000</v>
      </c>
      <c r="L37" s="35">
        <v>3908000</v>
      </c>
      <c r="M37" s="35">
        <v>41632000</v>
      </c>
      <c r="N37" s="34">
        <f>+J37/H37</f>
        <v>8.5814668423364077E-2</v>
      </c>
    </row>
    <row r="38" spans="1:14" ht="15" x14ac:dyDescent="0.2">
      <c r="A38" s="27" t="s">
        <v>107</v>
      </c>
      <c r="B38" s="26" t="s">
        <v>106</v>
      </c>
      <c r="C38" s="26">
        <v>16445000</v>
      </c>
      <c r="D38" s="26">
        <v>0</v>
      </c>
      <c r="E38" s="26">
        <v>0</v>
      </c>
      <c r="F38" s="26">
        <v>0</v>
      </c>
      <c r="G38" s="26">
        <v>0</v>
      </c>
      <c r="H38" s="26">
        <v>16445000</v>
      </c>
      <c r="I38" s="26">
        <v>3908000</v>
      </c>
      <c r="J38" s="26">
        <v>3908000</v>
      </c>
      <c r="K38" s="26">
        <v>3908000</v>
      </c>
      <c r="L38" s="26">
        <v>3908000</v>
      </c>
      <c r="M38" s="26">
        <v>12537000</v>
      </c>
      <c r="N38" s="25">
        <f>+J38/H38</f>
        <v>0.2376406202493159</v>
      </c>
    </row>
    <row r="39" spans="1:14" s="1" customFormat="1" x14ac:dyDescent="0.2">
      <c r="A39" s="33" t="s">
        <v>105</v>
      </c>
      <c r="B39" s="32" t="s">
        <v>104</v>
      </c>
      <c r="C39" s="32">
        <v>29095000</v>
      </c>
      <c r="D39" s="32">
        <v>0</v>
      </c>
      <c r="E39" s="32">
        <v>0</v>
      </c>
      <c r="F39" s="32">
        <v>0</v>
      </c>
      <c r="G39" s="32">
        <v>0</v>
      </c>
      <c r="H39" s="32">
        <v>29095000</v>
      </c>
      <c r="I39" s="32">
        <v>0</v>
      </c>
      <c r="J39" s="32">
        <v>0</v>
      </c>
      <c r="K39" s="32">
        <v>0</v>
      </c>
      <c r="L39" s="32">
        <v>0</v>
      </c>
      <c r="M39" s="32">
        <v>29095000</v>
      </c>
      <c r="N39" s="31">
        <f>+J39/H39</f>
        <v>0</v>
      </c>
    </row>
    <row r="40" spans="1:14" s="14" customFormat="1" ht="15" x14ac:dyDescent="0.2">
      <c r="A40" s="30" t="s">
        <v>103</v>
      </c>
      <c r="B40" s="35" t="s">
        <v>102</v>
      </c>
      <c r="C40" s="35">
        <v>18810000</v>
      </c>
      <c r="D40" s="35">
        <v>0</v>
      </c>
      <c r="E40" s="35">
        <v>0</v>
      </c>
      <c r="F40" s="35">
        <v>0</v>
      </c>
      <c r="G40" s="35">
        <v>0</v>
      </c>
      <c r="H40" s="35">
        <v>18810000</v>
      </c>
      <c r="I40" s="35">
        <v>0</v>
      </c>
      <c r="J40" s="35">
        <v>0</v>
      </c>
      <c r="K40" s="35">
        <v>0</v>
      </c>
      <c r="L40" s="35">
        <v>0</v>
      </c>
      <c r="M40" s="35">
        <v>18810000</v>
      </c>
      <c r="N40" s="34">
        <f>+J40/H40</f>
        <v>0</v>
      </c>
    </row>
    <row r="41" spans="1:14" ht="15" x14ac:dyDescent="0.2">
      <c r="A41" s="27" t="s">
        <v>101</v>
      </c>
      <c r="B41" s="26" t="s">
        <v>100</v>
      </c>
      <c r="C41" s="26">
        <v>2530000</v>
      </c>
      <c r="D41" s="26">
        <v>0</v>
      </c>
      <c r="E41" s="26">
        <v>0</v>
      </c>
      <c r="F41" s="26">
        <v>0</v>
      </c>
      <c r="G41" s="26">
        <v>0</v>
      </c>
      <c r="H41" s="26">
        <v>2530000</v>
      </c>
      <c r="I41" s="26">
        <v>0</v>
      </c>
      <c r="J41" s="26">
        <v>0</v>
      </c>
      <c r="K41" s="26">
        <v>0</v>
      </c>
      <c r="L41" s="26">
        <v>0</v>
      </c>
      <c r="M41" s="26">
        <v>2530000</v>
      </c>
      <c r="N41" s="25">
        <f>+J41/H41</f>
        <v>0</v>
      </c>
    </row>
    <row r="42" spans="1:14" ht="15" x14ac:dyDescent="0.2">
      <c r="A42" s="27" t="s">
        <v>99</v>
      </c>
      <c r="B42" s="26" t="s">
        <v>98</v>
      </c>
      <c r="C42" s="26">
        <v>9240000</v>
      </c>
      <c r="D42" s="26">
        <v>0</v>
      </c>
      <c r="E42" s="26">
        <v>0</v>
      </c>
      <c r="F42" s="26">
        <v>0</v>
      </c>
      <c r="G42" s="26">
        <v>0</v>
      </c>
      <c r="H42" s="26">
        <v>9240000</v>
      </c>
      <c r="I42" s="26">
        <v>0</v>
      </c>
      <c r="J42" s="26">
        <v>0</v>
      </c>
      <c r="K42" s="26">
        <v>0</v>
      </c>
      <c r="L42" s="26">
        <v>0</v>
      </c>
      <c r="M42" s="26">
        <v>9240000</v>
      </c>
      <c r="N42" s="25">
        <f>+J42/H42</f>
        <v>0</v>
      </c>
    </row>
    <row r="43" spans="1:14" ht="15" x14ac:dyDescent="0.2">
      <c r="A43" s="27" t="s">
        <v>97</v>
      </c>
      <c r="B43" s="26" t="s">
        <v>96</v>
      </c>
      <c r="C43" s="26">
        <v>4400000</v>
      </c>
      <c r="D43" s="26">
        <v>0</v>
      </c>
      <c r="E43" s="26">
        <v>0</v>
      </c>
      <c r="F43" s="26">
        <v>0</v>
      </c>
      <c r="G43" s="26">
        <v>0</v>
      </c>
      <c r="H43" s="26">
        <v>4400000</v>
      </c>
      <c r="I43" s="26">
        <v>0</v>
      </c>
      <c r="J43" s="26">
        <v>0</v>
      </c>
      <c r="K43" s="26">
        <v>0</v>
      </c>
      <c r="L43" s="26">
        <v>0</v>
      </c>
      <c r="M43" s="26">
        <v>4400000</v>
      </c>
      <c r="N43" s="25">
        <f>+J43/H43</f>
        <v>0</v>
      </c>
    </row>
    <row r="44" spans="1:14" ht="15" x14ac:dyDescent="0.2">
      <c r="A44" s="27" t="s">
        <v>95</v>
      </c>
      <c r="B44" s="26" t="s">
        <v>94</v>
      </c>
      <c r="C44" s="26">
        <v>880000</v>
      </c>
      <c r="D44" s="26">
        <v>0</v>
      </c>
      <c r="E44" s="26">
        <v>0</v>
      </c>
      <c r="F44" s="26">
        <v>0</v>
      </c>
      <c r="G44" s="26">
        <v>0</v>
      </c>
      <c r="H44" s="26">
        <v>880000</v>
      </c>
      <c r="I44" s="26">
        <v>0</v>
      </c>
      <c r="J44" s="26">
        <v>0</v>
      </c>
      <c r="K44" s="26">
        <v>0</v>
      </c>
      <c r="L44" s="26">
        <v>0</v>
      </c>
      <c r="M44" s="26">
        <v>880000</v>
      </c>
      <c r="N44" s="25">
        <f>+J44/H44</f>
        <v>0</v>
      </c>
    </row>
    <row r="45" spans="1:14" s="1" customFormat="1" x14ac:dyDescent="0.2">
      <c r="A45" s="33" t="s">
        <v>93</v>
      </c>
      <c r="B45" s="32" t="s">
        <v>92</v>
      </c>
      <c r="C45" s="32">
        <v>1760000</v>
      </c>
      <c r="D45" s="32">
        <v>0</v>
      </c>
      <c r="E45" s="32">
        <v>0</v>
      </c>
      <c r="F45" s="32">
        <v>0</v>
      </c>
      <c r="G45" s="32">
        <v>0</v>
      </c>
      <c r="H45" s="32">
        <v>1760000</v>
      </c>
      <c r="I45" s="32">
        <v>0</v>
      </c>
      <c r="J45" s="32">
        <v>0</v>
      </c>
      <c r="K45" s="32">
        <v>0</v>
      </c>
      <c r="L45" s="32">
        <v>0</v>
      </c>
      <c r="M45" s="32">
        <v>1760000</v>
      </c>
      <c r="N45" s="31">
        <f>+J45/H45</f>
        <v>0</v>
      </c>
    </row>
    <row r="46" spans="1:14" s="14" customFormat="1" ht="15" x14ac:dyDescent="0.2">
      <c r="A46" s="30" t="s">
        <v>91</v>
      </c>
      <c r="B46" s="35" t="s">
        <v>90</v>
      </c>
      <c r="C46" s="35">
        <v>85800000</v>
      </c>
      <c r="D46" s="35">
        <v>0</v>
      </c>
      <c r="E46" s="35">
        <v>0</v>
      </c>
      <c r="F46" s="35">
        <v>0</v>
      </c>
      <c r="G46" s="35">
        <v>0</v>
      </c>
      <c r="H46" s="35">
        <v>85800000</v>
      </c>
      <c r="I46" s="35">
        <v>0</v>
      </c>
      <c r="J46" s="35">
        <v>0</v>
      </c>
      <c r="K46" s="35">
        <v>0</v>
      </c>
      <c r="L46" s="35">
        <v>0</v>
      </c>
      <c r="M46" s="35">
        <v>85800000</v>
      </c>
      <c r="N46" s="34">
        <f>+J46/H46</f>
        <v>0</v>
      </c>
    </row>
    <row r="47" spans="1:14" s="1" customFormat="1" x14ac:dyDescent="0.2">
      <c r="A47" s="33" t="s">
        <v>89</v>
      </c>
      <c r="B47" s="32" t="s">
        <v>88</v>
      </c>
      <c r="C47" s="32">
        <v>85800000</v>
      </c>
      <c r="D47" s="32">
        <v>0</v>
      </c>
      <c r="E47" s="32">
        <v>0</v>
      </c>
      <c r="F47" s="32">
        <v>0</v>
      </c>
      <c r="G47" s="32">
        <v>0</v>
      </c>
      <c r="H47" s="32">
        <v>85800000</v>
      </c>
      <c r="I47" s="32">
        <v>0</v>
      </c>
      <c r="J47" s="32">
        <v>0</v>
      </c>
      <c r="K47" s="32">
        <v>0</v>
      </c>
      <c r="L47" s="32">
        <v>0</v>
      </c>
      <c r="M47" s="32">
        <v>85800000</v>
      </c>
      <c r="N47" s="31">
        <f>+J47/H47</f>
        <v>0</v>
      </c>
    </row>
    <row r="48" spans="1:14" x14ac:dyDescent="0.2">
      <c r="A48" s="30" t="s">
        <v>87</v>
      </c>
      <c r="B48" s="29" t="s">
        <v>86</v>
      </c>
      <c r="C48" s="29">
        <v>81707029</v>
      </c>
      <c r="D48" s="29">
        <v>0</v>
      </c>
      <c r="E48" s="29">
        <v>0</v>
      </c>
      <c r="F48" s="29">
        <v>0</v>
      </c>
      <c r="G48" s="29">
        <v>0</v>
      </c>
      <c r="H48" s="29">
        <v>81707029</v>
      </c>
      <c r="I48" s="29">
        <v>13465918</v>
      </c>
      <c r="J48" s="29">
        <v>13465918</v>
      </c>
      <c r="K48" s="29">
        <v>13465918</v>
      </c>
      <c r="L48" s="29">
        <v>13465918</v>
      </c>
      <c r="M48" s="29">
        <v>68241111</v>
      </c>
      <c r="N48" s="28">
        <f>+J48/H48</f>
        <v>0.16480733866850061</v>
      </c>
    </row>
    <row r="49" spans="1:14" x14ac:dyDescent="0.2">
      <c r="A49" s="30" t="s">
        <v>85</v>
      </c>
      <c r="B49" s="29" t="s">
        <v>84</v>
      </c>
      <c r="C49" s="29">
        <v>81707029</v>
      </c>
      <c r="D49" s="29">
        <v>0</v>
      </c>
      <c r="E49" s="29">
        <v>0</v>
      </c>
      <c r="F49" s="29">
        <v>0</v>
      </c>
      <c r="G49" s="29">
        <v>0</v>
      </c>
      <c r="H49" s="29">
        <v>81707029</v>
      </c>
      <c r="I49" s="29">
        <v>13465918</v>
      </c>
      <c r="J49" s="29">
        <v>13465918</v>
      </c>
      <c r="K49" s="29">
        <v>13465918</v>
      </c>
      <c r="L49" s="29">
        <v>13465918</v>
      </c>
      <c r="M49" s="29">
        <v>68241111</v>
      </c>
      <c r="N49" s="28">
        <f>+J49/H49</f>
        <v>0.16480733866850061</v>
      </c>
    </row>
    <row r="50" spans="1:14" ht="15" x14ac:dyDescent="0.2">
      <c r="A50" s="27" t="s">
        <v>83</v>
      </c>
      <c r="B50" s="26" t="s">
        <v>82</v>
      </c>
      <c r="C50" s="26">
        <v>81707029</v>
      </c>
      <c r="D50" s="26">
        <v>0</v>
      </c>
      <c r="E50" s="26">
        <v>0</v>
      </c>
      <c r="F50" s="26">
        <v>0</v>
      </c>
      <c r="G50" s="26">
        <v>0</v>
      </c>
      <c r="H50" s="26">
        <v>81707029</v>
      </c>
      <c r="I50" s="26">
        <v>13465918</v>
      </c>
      <c r="J50" s="26">
        <v>13465918</v>
      </c>
      <c r="K50" s="26">
        <v>13465918</v>
      </c>
      <c r="L50" s="26">
        <v>13465918</v>
      </c>
      <c r="M50" s="26">
        <v>68241111</v>
      </c>
      <c r="N50" s="25">
        <f>+J50/H50</f>
        <v>0.16480733866850061</v>
      </c>
    </row>
    <row r="51" spans="1:14" s="1" customFormat="1" x14ac:dyDescent="0.2">
      <c r="A51" s="33" t="s">
        <v>81</v>
      </c>
      <c r="B51" s="32" t="s">
        <v>80</v>
      </c>
      <c r="C51" s="32">
        <v>81707029</v>
      </c>
      <c r="D51" s="32">
        <v>0</v>
      </c>
      <c r="E51" s="32">
        <v>0</v>
      </c>
      <c r="F51" s="32">
        <v>0</v>
      </c>
      <c r="G51" s="32">
        <v>0</v>
      </c>
      <c r="H51" s="32">
        <v>81707029</v>
      </c>
      <c r="I51" s="32">
        <v>13465918</v>
      </c>
      <c r="J51" s="32">
        <v>13465918</v>
      </c>
      <c r="K51" s="32">
        <v>13465918</v>
      </c>
      <c r="L51" s="32">
        <v>13465918</v>
      </c>
      <c r="M51" s="32">
        <v>68241111</v>
      </c>
      <c r="N51" s="31">
        <f>+J51/H51</f>
        <v>0.16480733866850061</v>
      </c>
    </row>
    <row r="52" spans="1:14" x14ac:dyDescent="0.2">
      <c r="A52" s="30" t="s">
        <v>79</v>
      </c>
      <c r="B52" s="29" t="s">
        <v>78</v>
      </c>
      <c r="C52" s="29">
        <v>0</v>
      </c>
      <c r="D52" s="29">
        <v>61533334</v>
      </c>
      <c r="E52" s="29">
        <v>0</v>
      </c>
      <c r="F52" s="29">
        <v>0</v>
      </c>
      <c r="G52" s="29">
        <v>0</v>
      </c>
      <c r="H52" s="29">
        <v>61533334</v>
      </c>
      <c r="I52" s="29">
        <v>36099999</v>
      </c>
      <c r="J52" s="29">
        <v>36099999</v>
      </c>
      <c r="K52" s="29">
        <v>26236666</v>
      </c>
      <c r="L52" s="29">
        <v>26236666</v>
      </c>
      <c r="M52" s="29">
        <v>25433335</v>
      </c>
      <c r="N52" s="28">
        <f>+J52/H52</f>
        <v>0.58667386688327339</v>
      </c>
    </row>
    <row r="53" spans="1:14" x14ac:dyDescent="0.2">
      <c r="A53" s="30" t="s">
        <v>77</v>
      </c>
      <c r="B53" s="29" t="s">
        <v>76</v>
      </c>
      <c r="C53" s="29">
        <v>0</v>
      </c>
      <c r="D53" s="29">
        <v>61533334</v>
      </c>
      <c r="E53" s="29">
        <v>0</v>
      </c>
      <c r="F53" s="29">
        <v>0</v>
      </c>
      <c r="G53" s="29">
        <v>0</v>
      </c>
      <c r="H53" s="29">
        <v>61533334</v>
      </c>
      <c r="I53" s="29">
        <v>36099999</v>
      </c>
      <c r="J53" s="29">
        <v>36099999</v>
      </c>
      <c r="K53" s="29">
        <v>26236666</v>
      </c>
      <c r="L53" s="29">
        <v>26236666</v>
      </c>
      <c r="M53" s="29">
        <v>25433335</v>
      </c>
      <c r="N53" s="28">
        <f>+J53/H53</f>
        <v>0.58667386688327339</v>
      </c>
    </row>
    <row r="54" spans="1:14" ht="15" x14ac:dyDescent="0.2">
      <c r="A54" s="27" t="s">
        <v>75</v>
      </c>
      <c r="B54" s="26" t="s">
        <v>74</v>
      </c>
      <c r="C54" s="26">
        <v>0</v>
      </c>
      <c r="D54" s="26">
        <v>61533334</v>
      </c>
      <c r="E54" s="26">
        <v>0</v>
      </c>
      <c r="F54" s="26">
        <v>0</v>
      </c>
      <c r="G54" s="26">
        <v>0</v>
      </c>
      <c r="H54" s="26">
        <v>61533334</v>
      </c>
      <c r="I54" s="26">
        <v>36099999</v>
      </c>
      <c r="J54" s="26">
        <v>36099999</v>
      </c>
      <c r="K54" s="26">
        <v>26236666</v>
      </c>
      <c r="L54" s="26">
        <v>26236666</v>
      </c>
      <c r="M54" s="26">
        <v>25433335</v>
      </c>
      <c r="N54" s="25">
        <f>+J54/H54</f>
        <v>0.58667386688327339</v>
      </c>
    </row>
    <row r="55" spans="1:14" ht="15" x14ac:dyDescent="0.2">
      <c r="A55" s="27" t="s">
        <v>73</v>
      </c>
      <c r="B55" s="26" t="s">
        <v>72</v>
      </c>
      <c r="C55" s="26">
        <v>0</v>
      </c>
      <c r="D55" s="26">
        <v>61533334</v>
      </c>
      <c r="E55" s="26">
        <v>0</v>
      </c>
      <c r="F55" s="26">
        <v>0</v>
      </c>
      <c r="G55" s="26">
        <v>0</v>
      </c>
      <c r="H55" s="26">
        <v>61533334</v>
      </c>
      <c r="I55" s="26">
        <v>36099999</v>
      </c>
      <c r="J55" s="26">
        <v>36099999</v>
      </c>
      <c r="K55" s="26">
        <v>26236666</v>
      </c>
      <c r="L55" s="26">
        <v>26236666</v>
      </c>
      <c r="M55" s="26">
        <v>25433335</v>
      </c>
      <c r="N55" s="25">
        <f>+J55/H55</f>
        <v>0.58667386688327339</v>
      </c>
    </row>
    <row r="56" spans="1:14" s="14" customFormat="1" x14ac:dyDescent="0.2">
      <c r="A56" s="14" t="s">
        <v>71</v>
      </c>
      <c r="B56" s="21" t="s">
        <v>43</v>
      </c>
      <c r="C56" s="21">
        <v>5811235616</v>
      </c>
      <c r="D56" s="21">
        <v>1085326250</v>
      </c>
      <c r="E56" s="21">
        <v>0</v>
      </c>
      <c r="F56" s="21">
        <v>0</v>
      </c>
      <c r="G56" s="21">
        <v>0</v>
      </c>
      <c r="H56" s="21">
        <v>6896561866</v>
      </c>
      <c r="I56" s="21">
        <v>6190464932</v>
      </c>
      <c r="J56" s="21">
        <v>6190072814</v>
      </c>
      <c r="K56" s="21">
        <v>1291050378</v>
      </c>
      <c r="L56" s="21">
        <v>1064748085</v>
      </c>
      <c r="M56" s="21">
        <v>706096934</v>
      </c>
      <c r="N56" s="24">
        <f>+J56/H56</f>
        <v>0.89755923810631122</v>
      </c>
    </row>
    <row r="57" spans="1:14" s="14" customFormat="1" x14ac:dyDescent="0.2">
      <c r="A57" s="14" t="s">
        <v>70</v>
      </c>
      <c r="B57" s="21" t="s">
        <v>45</v>
      </c>
      <c r="C57" s="21">
        <v>5811235616</v>
      </c>
      <c r="D57" s="21">
        <v>1085326250</v>
      </c>
      <c r="E57" s="21">
        <v>0</v>
      </c>
      <c r="F57" s="21">
        <v>0</v>
      </c>
      <c r="G57" s="21">
        <v>0</v>
      </c>
      <c r="H57" s="21">
        <v>6896561866</v>
      </c>
      <c r="I57" s="21">
        <v>6190464932</v>
      </c>
      <c r="J57" s="21">
        <v>6190072814</v>
      </c>
      <c r="K57" s="21">
        <v>1291050378</v>
      </c>
      <c r="L57" s="21">
        <v>1064748085</v>
      </c>
      <c r="M57" s="21">
        <v>706096934</v>
      </c>
      <c r="N57" s="24">
        <f>+J57/H57</f>
        <v>0.89755923810631122</v>
      </c>
    </row>
    <row r="58" spans="1:14" s="14" customFormat="1" x14ac:dyDescent="0.2">
      <c r="A58" s="14" t="s">
        <v>69</v>
      </c>
      <c r="B58" s="21" t="s">
        <v>68</v>
      </c>
      <c r="C58" s="21">
        <v>5811235616</v>
      </c>
      <c r="D58" s="21">
        <v>1085326250</v>
      </c>
      <c r="E58" s="21">
        <v>0</v>
      </c>
      <c r="F58" s="21">
        <v>0</v>
      </c>
      <c r="G58" s="21">
        <v>0</v>
      </c>
      <c r="H58" s="21">
        <v>6896561866</v>
      </c>
      <c r="I58" s="21">
        <v>6190464932</v>
      </c>
      <c r="J58" s="21">
        <v>6190072814</v>
      </c>
      <c r="K58" s="21">
        <v>1291050378</v>
      </c>
      <c r="L58" s="21">
        <v>1064748085</v>
      </c>
      <c r="M58" s="21">
        <v>706096934</v>
      </c>
      <c r="N58" s="24">
        <f>+J58/H58</f>
        <v>0.89755923810631122</v>
      </c>
    </row>
    <row r="59" spans="1:14" x14ac:dyDescent="0.2">
      <c r="A59" t="s">
        <v>67</v>
      </c>
      <c r="B59" s="20" t="s">
        <v>66</v>
      </c>
      <c r="C59" s="20">
        <v>5811235616</v>
      </c>
      <c r="D59" s="20">
        <v>0</v>
      </c>
      <c r="E59" s="20">
        <v>0</v>
      </c>
      <c r="F59" s="20">
        <v>0</v>
      </c>
      <c r="G59" s="20">
        <v>0</v>
      </c>
      <c r="H59" s="20">
        <v>5811235616</v>
      </c>
      <c r="I59" s="20">
        <v>5262946757</v>
      </c>
      <c r="J59" s="20">
        <v>5262946757</v>
      </c>
      <c r="K59" s="20">
        <v>877157793</v>
      </c>
      <c r="L59" s="20">
        <v>877157793</v>
      </c>
      <c r="M59" s="20">
        <v>548288859</v>
      </c>
      <c r="N59" s="23">
        <f>+J59/H59</f>
        <v>0.90565021017382197</v>
      </c>
    </row>
    <row r="60" spans="1:14" x14ac:dyDescent="0.2">
      <c r="A60" t="s">
        <v>65</v>
      </c>
      <c r="B60" s="20" t="s">
        <v>64</v>
      </c>
      <c r="C60" s="20">
        <v>0</v>
      </c>
      <c r="D60" s="20">
        <v>285326250</v>
      </c>
      <c r="E60" s="20">
        <v>0</v>
      </c>
      <c r="F60" s="20">
        <v>0</v>
      </c>
      <c r="G60" s="20">
        <v>0</v>
      </c>
      <c r="H60" s="20">
        <v>285326250</v>
      </c>
      <c r="I60" s="20">
        <v>248374177</v>
      </c>
      <c r="J60" s="20">
        <v>248219177</v>
      </c>
      <c r="K60" s="20">
        <v>187590292</v>
      </c>
      <c r="L60" s="20">
        <v>187590292</v>
      </c>
      <c r="M60" s="20">
        <v>36952073</v>
      </c>
      <c r="N60" s="23">
        <f>+J60/H60</f>
        <v>0.86994861846745608</v>
      </c>
    </row>
    <row r="61" spans="1:14" ht="12.75" customHeight="1" x14ac:dyDescent="0.2">
      <c r="A61" t="s">
        <v>63</v>
      </c>
      <c r="B61" t="s">
        <v>62</v>
      </c>
      <c r="C61">
        <v>0</v>
      </c>
      <c r="D61" s="20">
        <v>400000000</v>
      </c>
      <c r="E61" s="20">
        <v>0</v>
      </c>
      <c r="F61" s="20">
        <v>0</v>
      </c>
      <c r="G61" s="20">
        <v>0</v>
      </c>
      <c r="H61" s="20">
        <v>400000000</v>
      </c>
      <c r="I61" s="20">
        <v>357187118</v>
      </c>
      <c r="J61" s="20">
        <v>356950000</v>
      </c>
      <c r="K61" s="20">
        <v>118983333</v>
      </c>
      <c r="L61" s="20">
        <v>0</v>
      </c>
      <c r="M61" s="20">
        <v>42812882</v>
      </c>
      <c r="N61" s="23">
        <f>+J61/H61</f>
        <v>0.89237500000000003</v>
      </c>
    </row>
    <row r="62" spans="1:14" ht="12.75" customHeight="1" x14ac:dyDescent="0.2">
      <c r="A62" t="s">
        <v>61</v>
      </c>
      <c r="B62" t="s">
        <v>60</v>
      </c>
      <c r="C62">
        <v>0</v>
      </c>
      <c r="D62" s="20">
        <v>400000000</v>
      </c>
      <c r="E62" s="20">
        <v>0</v>
      </c>
      <c r="F62" s="20">
        <v>0</v>
      </c>
      <c r="G62" s="20">
        <v>0</v>
      </c>
      <c r="H62" s="20">
        <v>400000000</v>
      </c>
      <c r="I62" s="20">
        <v>321956880</v>
      </c>
      <c r="J62" s="20">
        <v>321956880</v>
      </c>
      <c r="K62" s="20">
        <v>107318960</v>
      </c>
      <c r="L62" s="20">
        <v>0</v>
      </c>
      <c r="M62" s="20">
        <v>78043120</v>
      </c>
      <c r="N62" s="23">
        <f>+J62/H62</f>
        <v>0.80489219999999995</v>
      </c>
    </row>
    <row r="63" spans="1:14" ht="12.75" customHeight="1" x14ac:dyDescent="0.2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workbookViewId="0">
      <selection activeCell="H25" sqref="H25"/>
    </sheetView>
  </sheetViews>
  <sheetFormatPr baseColWidth="10" defaultColWidth="6.85546875" defaultRowHeight="12.75" x14ac:dyDescent="0.2"/>
  <cols>
    <col min="1" max="1" width="12" style="19" bestFit="1" customWidth="1"/>
    <col min="2" max="2" width="72.28515625" style="19" customWidth="1"/>
    <col min="3" max="4" width="15.85546875" style="19" bestFit="1" customWidth="1"/>
    <col min="5" max="5" width="14.42578125" style="19" bestFit="1" customWidth="1"/>
    <col min="6" max="6" width="25.85546875" style="19" bestFit="1" customWidth="1"/>
    <col min="7" max="7" width="16.85546875" style="19" bestFit="1" customWidth="1"/>
    <col min="8" max="8" width="23" style="19" bestFit="1" customWidth="1"/>
    <col min="9" max="16384" width="6.85546875" style="19"/>
  </cols>
  <sheetData>
    <row r="1" spans="1:8" ht="12.7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8" t="s">
        <v>5</v>
      </c>
      <c r="G1" s="2" t="s">
        <v>54</v>
      </c>
      <c r="H1" s="2" t="s">
        <v>55</v>
      </c>
    </row>
    <row r="2" spans="1:8" s="22" customFormat="1" ht="12.75" customHeight="1" x14ac:dyDescent="0.2">
      <c r="A2" s="14" t="s">
        <v>6</v>
      </c>
      <c r="B2" s="14" t="s">
        <v>7</v>
      </c>
      <c r="C2" s="21">
        <v>7426342245</v>
      </c>
      <c r="D2" s="21">
        <v>1172798334</v>
      </c>
      <c r="E2" s="21">
        <v>25938750</v>
      </c>
      <c r="F2" s="21">
        <v>8573201829</v>
      </c>
      <c r="G2" s="6">
        <f>+G3+G20</f>
        <v>2324365861.8000002</v>
      </c>
      <c r="H2" s="6">
        <f>+H3+H20</f>
        <v>7159800237.1999998</v>
      </c>
    </row>
    <row r="3" spans="1:8" s="22" customFormat="1" ht="12.75" customHeight="1" x14ac:dyDescent="0.2">
      <c r="A3" s="14" t="s">
        <v>8</v>
      </c>
      <c r="B3" s="14" t="s">
        <v>9</v>
      </c>
      <c r="C3" s="21">
        <v>1615106629</v>
      </c>
      <c r="D3" s="21">
        <v>61533334</v>
      </c>
      <c r="E3" s="21">
        <v>0</v>
      </c>
      <c r="F3" s="21">
        <v>1676639963</v>
      </c>
      <c r="G3" s="6">
        <f>+G4+G11+G17</f>
        <v>1075584558.8</v>
      </c>
      <c r="H3" s="6">
        <f>+H4+H11+H17</f>
        <v>1438292994.2</v>
      </c>
    </row>
    <row r="4" spans="1:8" s="22" customFormat="1" ht="12.75" customHeight="1" x14ac:dyDescent="0.2">
      <c r="A4" s="14" t="s">
        <v>10</v>
      </c>
      <c r="B4" s="14" t="s">
        <v>11</v>
      </c>
      <c r="C4" s="21">
        <v>1015106629</v>
      </c>
      <c r="D4" s="21">
        <v>0</v>
      </c>
      <c r="E4" s="21">
        <v>0</v>
      </c>
      <c r="F4" s="21">
        <v>1015106629</v>
      </c>
      <c r="G4" s="6">
        <f>+G5</f>
        <v>564251312.79999995</v>
      </c>
      <c r="H4" s="6">
        <f>+H5</f>
        <v>876759660.20000005</v>
      </c>
    </row>
    <row r="5" spans="1:8" s="22" customFormat="1" ht="12.75" customHeight="1" x14ac:dyDescent="0.2">
      <c r="A5" s="14" t="s">
        <v>12</v>
      </c>
      <c r="B5" s="14" t="s">
        <v>13</v>
      </c>
      <c r="C5" s="21">
        <v>1015106629</v>
      </c>
      <c r="D5" s="21">
        <v>0</v>
      </c>
      <c r="E5" s="21">
        <v>0</v>
      </c>
      <c r="F5" s="21">
        <v>1015106629</v>
      </c>
      <c r="G5" s="6">
        <f>+SUM(G6:G10)</f>
        <v>564251312.79999995</v>
      </c>
      <c r="H5" s="6">
        <f>+SUM(H6:H10)</f>
        <v>876759660.20000005</v>
      </c>
    </row>
    <row r="6" spans="1:8" ht="12.75" customHeight="1" x14ac:dyDescent="0.2">
      <c r="A6" t="s">
        <v>14</v>
      </c>
      <c r="B6" t="s">
        <v>15</v>
      </c>
      <c r="C6" s="20">
        <v>400000000</v>
      </c>
      <c r="D6" s="20">
        <v>0</v>
      </c>
      <c r="E6" s="20">
        <v>0</v>
      </c>
      <c r="F6" s="20">
        <v>400000000</v>
      </c>
      <c r="G6" s="20">
        <v>0</v>
      </c>
      <c r="H6" s="20">
        <v>400000000</v>
      </c>
    </row>
    <row r="7" spans="1:8" ht="12.75" customHeight="1" x14ac:dyDescent="0.2">
      <c r="A7" t="s">
        <v>16</v>
      </c>
      <c r="B7" t="s">
        <v>17</v>
      </c>
      <c r="C7" s="20">
        <v>489399600</v>
      </c>
      <c r="D7" s="20">
        <v>0</v>
      </c>
      <c r="E7" s="20">
        <v>0</v>
      </c>
      <c r="F7" s="20">
        <v>489399600</v>
      </c>
      <c r="G7" s="20">
        <v>108172812</v>
      </c>
      <c r="H7" s="20">
        <v>381226788</v>
      </c>
    </row>
    <row r="8" spans="1:8" ht="12.75" customHeight="1" x14ac:dyDescent="0.2">
      <c r="A8" t="s">
        <v>18</v>
      </c>
      <c r="B8" t="s">
        <v>19</v>
      </c>
      <c r="C8" s="20">
        <v>125707029</v>
      </c>
      <c r="D8" s="20">
        <v>0</v>
      </c>
      <c r="E8" s="20">
        <v>0</v>
      </c>
      <c r="F8" s="20">
        <v>125707029</v>
      </c>
      <c r="G8" s="20">
        <v>30174156.800000001</v>
      </c>
      <c r="H8" s="20">
        <v>95532872.200000003</v>
      </c>
    </row>
    <row r="9" spans="1:8" ht="12.75" customHeight="1" x14ac:dyDescent="0.2">
      <c r="A9" t="s">
        <v>20</v>
      </c>
      <c r="B9" t="s">
        <v>21</v>
      </c>
      <c r="C9" s="20">
        <v>0</v>
      </c>
      <c r="D9" s="20">
        <v>0</v>
      </c>
      <c r="E9" s="20">
        <v>0</v>
      </c>
      <c r="F9" s="20">
        <v>0</v>
      </c>
      <c r="G9" s="20">
        <v>62543000</v>
      </c>
      <c r="H9" s="20">
        <v>0</v>
      </c>
    </row>
    <row r="10" spans="1:8" ht="12.75" customHeight="1" x14ac:dyDescent="0.2">
      <c r="A10" t="s">
        <v>22</v>
      </c>
      <c r="B10" t="s">
        <v>23</v>
      </c>
      <c r="C10" s="20">
        <v>0</v>
      </c>
      <c r="D10" s="20">
        <v>0</v>
      </c>
      <c r="E10" s="20">
        <v>0</v>
      </c>
      <c r="F10" s="20">
        <v>0</v>
      </c>
      <c r="G10" s="20">
        <v>363361344</v>
      </c>
      <c r="H10" s="20">
        <v>0</v>
      </c>
    </row>
    <row r="11" spans="1:8" s="22" customFormat="1" ht="12.75" customHeight="1" x14ac:dyDescent="0.2">
      <c r="A11" s="14" t="s">
        <v>24</v>
      </c>
      <c r="B11" s="14" t="s">
        <v>25</v>
      </c>
      <c r="C11" s="21">
        <v>600000000</v>
      </c>
      <c r="D11" s="21">
        <v>61533334</v>
      </c>
      <c r="E11" s="21">
        <v>0</v>
      </c>
      <c r="F11" s="21">
        <v>661533334</v>
      </c>
      <c r="G11" s="6">
        <f>+G12</f>
        <v>510000000</v>
      </c>
      <c r="H11" s="6">
        <f>+H12</f>
        <v>561533334</v>
      </c>
    </row>
    <row r="12" spans="1:8" s="22" customFormat="1" ht="12.75" customHeight="1" x14ac:dyDescent="0.2">
      <c r="A12" s="14" t="s">
        <v>26</v>
      </c>
      <c r="B12" s="14" t="s">
        <v>27</v>
      </c>
      <c r="C12" s="21">
        <v>600000000</v>
      </c>
      <c r="D12" s="21">
        <v>61533334</v>
      </c>
      <c r="E12" s="21">
        <v>0</v>
      </c>
      <c r="F12" s="21">
        <v>661533334</v>
      </c>
      <c r="G12" s="6">
        <f>+SUM(G13:G16)</f>
        <v>510000000</v>
      </c>
      <c r="H12" s="6">
        <f>+SUM(H13:H16)</f>
        <v>561533334</v>
      </c>
    </row>
    <row r="13" spans="1:8" ht="12.75" customHeight="1" x14ac:dyDescent="0.2">
      <c r="A13" t="s">
        <v>28</v>
      </c>
      <c r="B13" t="s">
        <v>29</v>
      </c>
      <c r="C13" s="20">
        <v>600000000</v>
      </c>
      <c r="D13" s="20">
        <v>0</v>
      </c>
      <c r="E13" s="20">
        <v>0</v>
      </c>
      <c r="F13" s="20">
        <v>600000000</v>
      </c>
      <c r="G13" s="20">
        <v>100000000</v>
      </c>
      <c r="H13" s="20">
        <v>500000000</v>
      </c>
    </row>
    <row r="14" spans="1:8" ht="12.75" customHeight="1" x14ac:dyDescent="0.2">
      <c r="A14" s="7">
        <v>11020101101</v>
      </c>
      <c r="B14" s="13" t="s">
        <v>58</v>
      </c>
      <c r="C14" s="20">
        <v>0</v>
      </c>
      <c r="D14" s="20">
        <v>0</v>
      </c>
      <c r="E14" s="20">
        <v>0</v>
      </c>
      <c r="F14" s="20">
        <v>0</v>
      </c>
      <c r="G14" s="20">
        <v>325000000</v>
      </c>
      <c r="H14" s="20">
        <v>0</v>
      </c>
    </row>
    <row r="15" spans="1:8" ht="12.75" customHeight="1" x14ac:dyDescent="0.2">
      <c r="A15" t="s">
        <v>30</v>
      </c>
      <c r="B15" t="s">
        <v>31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</row>
    <row r="16" spans="1:8" ht="12.75" customHeight="1" x14ac:dyDescent="0.2">
      <c r="A16" t="s">
        <v>32</v>
      </c>
      <c r="B16" t="s">
        <v>33</v>
      </c>
      <c r="C16" s="20">
        <v>0</v>
      </c>
      <c r="D16" s="20">
        <v>61533334</v>
      </c>
      <c r="E16" s="20">
        <v>0</v>
      </c>
      <c r="F16" s="20">
        <v>61533334</v>
      </c>
      <c r="G16" s="20">
        <v>85000000</v>
      </c>
      <c r="H16" s="20">
        <v>61533334</v>
      </c>
    </row>
    <row r="17" spans="1:8" s="22" customFormat="1" ht="12.75" customHeight="1" x14ac:dyDescent="0.2">
      <c r="A17" s="14" t="s">
        <v>34</v>
      </c>
      <c r="B17" s="14" t="s">
        <v>35</v>
      </c>
      <c r="C17" s="21">
        <v>0</v>
      </c>
      <c r="D17" s="21">
        <v>0</v>
      </c>
      <c r="E17" s="21">
        <v>0</v>
      </c>
      <c r="F17" s="21">
        <v>0</v>
      </c>
      <c r="G17" s="21">
        <v>1333246</v>
      </c>
      <c r="H17" s="21">
        <v>0</v>
      </c>
    </row>
    <row r="18" spans="1:8" s="22" customFormat="1" ht="12.75" customHeight="1" x14ac:dyDescent="0.2">
      <c r="A18" s="14" t="s">
        <v>36</v>
      </c>
      <c r="B18" s="14" t="s">
        <v>37</v>
      </c>
      <c r="C18" s="21">
        <v>0</v>
      </c>
      <c r="D18" s="21">
        <v>0</v>
      </c>
      <c r="E18" s="21">
        <v>0</v>
      </c>
      <c r="F18" s="21">
        <v>0</v>
      </c>
      <c r="G18" s="21">
        <v>1333246</v>
      </c>
      <c r="H18" s="21">
        <v>0</v>
      </c>
    </row>
    <row r="19" spans="1:8" ht="12.75" customHeight="1" x14ac:dyDescent="0.2">
      <c r="A19" t="s">
        <v>38</v>
      </c>
      <c r="B19" t="s">
        <v>39</v>
      </c>
      <c r="C19" s="20">
        <v>0</v>
      </c>
      <c r="D19" s="20">
        <v>0</v>
      </c>
      <c r="E19" s="20">
        <v>0</v>
      </c>
      <c r="F19" s="20">
        <v>0</v>
      </c>
      <c r="G19" s="20">
        <v>1333246</v>
      </c>
      <c r="H19" s="20">
        <v>0</v>
      </c>
    </row>
    <row r="20" spans="1:8" s="22" customFormat="1" ht="12.75" customHeight="1" x14ac:dyDescent="0.2">
      <c r="A20" s="14" t="s">
        <v>40</v>
      </c>
      <c r="B20" s="14" t="s">
        <v>41</v>
      </c>
      <c r="C20" s="21">
        <v>5811235616</v>
      </c>
      <c r="D20" s="21">
        <v>1111265000</v>
      </c>
      <c r="E20" s="21">
        <v>25938750</v>
      </c>
      <c r="F20" s="21">
        <v>6896561866</v>
      </c>
      <c r="G20" s="6">
        <f>+G21</f>
        <v>1248781303</v>
      </c>
      <c r="H20" s="6">
        <f>+H21</f>
        <v>5721507243</v>
      </c>
    </row>
    <row r="21" spans="1:8" s="22" customFormat="1" ht="12.75" customHeight="1" x14ac:dyDescent="0.2">
      <c r="A21" s="14" t="s">
        <v>42</v>
      </c>
      <c r="B21" s="14" t="s">
        <v>43</v>
      </c>
      <c r="C21" s="21">
        <v>5811235616</v>
      </c>
      <c r="D21" s="21">
        <v>1111265000</v>
      </c>
      <c r="E21" s="21">
        <v>25938750</v>
      </c>
      <c r="F21" s="21">
        <v>6896561866</v>
      </c>
      <c r="G21" s="6">
        <f>+G22</f>
        <v>1248781303</v>
      </c>
      <c r="H21" s="6">
        <f>+H22</f>
        <v>5721507243</v>
      </c>
    </row>
    <row r="22" spans="1:8" s="22" customFormat="1" ht="12.75" customHeight="1" x14ac:dyDescent="0.2">
      <c r="A22" s="14" t="s">
        <v>44</v>
      </c>
      <c r="B22" s="14" t="s">
        <v>45</v>
      </c>
      <c r="C22" s="21">
        <v>5811235616</v>
      </c>
      <c r="D22" s="21">
        <v>1111265000</v>
      </c>
      <c r="E22" s="21">
        <v>25938750</v>
      </c>
      <c r="F22" s="21">
        <v>6896561866</v>
      </c>
      <c r="G22" s="6">
        <f>+SUM(G23:G26)</f>
        <v>1248781303</v>
      </c>
      <c r="H22" s="6">
        <f>+SUM(H23:H26)</f>
        <v>5721507243</v>
      </c>
    </row>
    <row r="23" spans="1:8" ht="12.75" customHeight="1" x14ac:dyDescent="0.2">
      <c r="A23" t="s">
        <v>46</v>
      </c>
      <c r="B23" t="s">
        <v>47</v>
      </c>
      <c r="C23" s="20">
        <v>5811235616</v>
      </c>
      <c r="D23" s="20">
        <v>0</v>
      </c>
      <c r="E23" s="20">
        <v>0</v>
      </c>
      <c r="F23" s="20">
        <v>5811235616</v>
      </c>
      <c r="G23" s="20">
        <v>889728373</v>
      </c>
      <c r="H23" s="20">
        <f>+F23-G23</f>
        <v>4921507243</v>
      </c>
    </row>
    <row r="24" spans="1:8" ht="12.75" customHeight="1" x14ac:dyDescent="0.2">
      <c r="A24" t="s">
        <v>48</v>
      </c>
      <c r="B24" t="s">
        <v>49</v>
      </c>
      <c r="C24" s="20">
        <v>0</v>
      </c>
      <c r="D24" s="20">
        <v>311265000</v>
      </c>
      <c r="E24" s="20">
        <v>25938750</v>
      </c>
      <c r="F24" s="20">
        <v>285326250</v>
      </c>
      <c r="G24" s="20">
        <v>359052930</v>
      </c>
      <c r="H24" s="20">
        <v>0</v>
      </c>
    </row>
    <row r="25" spans="1:8" ht="12.75" customHeight="1" x14ac:dyDescent="0.2">
      <c r="A25" t="s">
        <v>50</v>
      </c>
      <c r="B25" t="s">
        <v>51</v>
      </c>
      <c r="C25" s="20">
        <v>0</v>
      </c>
      <c r="D25" s="20">
        <v>400000000</v>
      </c>
      <c r="E25" s="20">
        <v>0</v>
      </c>
      <c r="F25" s="20">
        <v>400000000</v>
      </c>
      <c r="G25" s="20">
        <v>0</v>
      </c>
      <c r="H25" s="20">
        <v>400000000</v>
      </c>
    </row>
    <row r="26" spans="1:8" ht="12.75" customHeight="1" x14ac:dyDescent="0.2">
      <c r="A26" t="s">
        <v>52</v>
      </c>
      <c r="B26" t="s">
        <v>53</v>
      </c>
      <c r="C26" s="20">
        <v>0</v>
      </c>
      <c r="D26" s="20">
        <v>400000000</v>
      </c>
      <c r="E26" s="20">
        <v>0</v>
      </c>
      <c r="F26" s="20">
        <v>400000000</v>
      </c>
      <c r="G26" s="20">
        <v>0</v>
      </c>
      <c r="H26" s="20">
        <v>400000000</v>
      </c>
    </row>
    <row r="27" spans="1:8" ht="12.75" customHeight="1" x14ac:dyDescent="0.2">
      <c r="A27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D43F0-3461-4DD8-A289-4C1CFE9AC8DC}">
  <dimension ref="A1:N62"/>
  <sheetViews>
    <sheetView tabSelected="1" topLeftCell="C1" zoomScaleNormal="100" workbookViewId="0">
      <selection activeCell="P17" sqref="P17"/>
    </sheetView>
  </sheetViews>
  <sheetFormatPr baseColWidth="10" defaultColWidth="6.85546875" defaultRowHeight="12.75" x14ac:dyDescent="0.2"/>
  <cols>
    <col min="1" max="1" width="12" bestFit="1" customWidth="1"/>
    <col min="2" max="2" width="77.7109375" customWidth="1"/>
    <col min="3" max="4" width="15.85546875" bestFit="1" customWidth="1"/>
    <col min="5" max="5" width="13.28515625" bestFit="1" customWidth="1"/>
    <col min="6" max="6" width="10.28515625" bestFit="1" customWidth="1"/>
    <col min="7" max="7" width="20" bestFit="1" customWidth="1"/>
    <col min="8" max="8" width="26.85546875" bestFit="1" customWidth="1"/>
    <col min="9" max="12" width="15.85546875" bestFit="1" customWidth="1"/>
    <col min="13" max="13" width="27.140625" bestFit="1" customWidth="1"/>
    <col min="14" max="14" width="11.42578125" bestFit="1" customWidth="1"/>
  </cols>
  <sheetData>
    <row r="1" spans="1:14" ht="25.5" x14ac:dyDescent="0.2">
      <c r="A1" s="39" t="s">
        <v>188</v>
      </c>
      <c r="B1" s="38" t="s">
        <v>1</v>
      </c>
      <c r="C1" s="38" t="s">
        <v>2</v>
      </c>
      <c r="D1" s="38" t="s">
        <v>3</v>
      </c>
      <c r="E1" s="38" t="s">
        <v>187</v>
      </c>
      <c r="F1" s="38" t="s">
        <v>186</v>
      </c>
      <c r="G1" s="37" t="s">
        <v>185</v>
      </c>
      <c r="H1" s="37" t="s">
        <v>5</v>
      </c>
      <c r="I1" s="38" t="s">
        <v>184</v>
      </c>
      <c r="J1" s="38" t="s">
        <v>183</v>
      </c>
      <c r="K1" s="38" t="s">
        <v>182</v>
      </c>
      <c r="L1" s="37" t="s">
        <v>181</v>
      </c>
      <c r="M1" s="40" t="s">
        <v>180</v>
      </c>
      <c r="N1" s="36" t="s">
        <v>59</v>
      </c>
    </row>
    <row r="2" spans="1:14" x14ac:dyDescent="0.2">
      <c r="A2" s="30" t="s">
        <v>179</v>
      </c>
      <c r="B2" s="29" t="s">
        <v>178</v>
      </c>
      <c r="C2" s="29">
        <v>7426342245</v>
      </c>
      <c r="D2" s="29">
        <v>1172798334</v>
      </c>
      <c r="E2" s="29">
        <v>25938750</v>
      </c>
      <c r="F2" s="29">
        <v>0</v>
      </c>
      <c r="G2" s="29">
        <v>0</v>
      </c>
      <c r="H2" s="29">
        <v>8573201829</v>
      </c>
      <c r="I2" s="29">
        <v>6857086222</v>
      </c>
      <c r="J2" s="29">
        <v>6855849104</v>
      </c>
      <c r="K2" s="29">
        <v>2072359783</v>
      </c>
      <c r="L2" s="29">
        <v>1712799780</v>
      </c>
      <c r="M2" s="29">
        <v>1716115607</v>
      </c>
      <c r="N2" s="28">
        <f>+J2/H2</f>
        <v>0.79968362354531008</v>
      </c>
    </row>
    <row r="3" spans="1:14" x14ac:dyDescent="0.2">
      <c r="A3" s="30" t="s">
        <v>177</v>
      </c>
      <c r="B3" s="29" t="s">
        <v>176</v>
      </c>
      <c r="C3" s="29">
        <v>1533399600</v>
      </c>
      <c r="D3" s="29">
        <v>0</v>
      </c>
      <c r="E3" s="29">
        <v>0</v>
      </c>
      <c r="F3" s="29">
        <v>0</v>
      </c>
      <c r="G3" s="29">
        <v>0</v>
      </c>
      <c r="H3" s="29">
        <v>1533399600</v>
      </c>
      <c r="I3" s="29">
        <v>574008859</v>
      </c>
      <c r="J3" s="29">
        <v>573008859</v>
      </c>
      <c r="K3" s="29">
        <v>521354129</v>
      </c>
      <c r="L3" s="29">
        <v>521354129</v>
      </c>
      <c r="M3" s="29">
        <v>959390741</v>
      </c>
      <c r="N3" s="28">
        <f>+J3/H3</f>
        <v>0.37368528007963481</v>
      </c>
    </row>
    <row r="4" spans="1:14" x14ac:dyDescent="0.2">
      <c r="A4" s="30" t="s">
        <v>175</v>
      </c>
      <c r="B4" s="29" t="s">
        <v>174</v>
      </c>
      <c r="C4" s="29">
        <v>1332305551</v>
      </c>
      <c r="D4" s="29">
        <v>0</v>
      </c>
      <c r="E4" s="29">
        <v>0</v>
      </c>
      <c r="F4" s="29">
        <v>0</v>
      </c>
      <c r="G4" s="29">
        <v>0</v>
      </c>
      <c r="H4" s="29">
        <v>1332305551</v>
      </c>
      <c r="I4" s="29">
        <v>554963736</v>
      </c>
      <c r="J4" s="29">
        <v>554963736</v>
      </c>
      <c r="K4" s="29">
        <v>509803736</v>
      </c>
      <c r="L4" s="29">
        <v>509803736</v>
      </c>
      <c r="M4" s="29">
        <v>777341815</v>
      </c>
      <c r="N4" s="28">
        <f>+J4/H4</f>
        <v>0.41654388933788961</v>
      </c>
    </row>
    <row r="5" spans="1:14" x14ac:dyDescent="0.2">
      <c r="A5" s="30" t="s">
        <v>173</v>
      </c>
      <c r="B5" s="29" t="s">
        <v>172</v>
      </c>
      <c r="C5" s="29">
        <v>1007561775</v>
      </c>
      <c r="D5" s="29">
        <v>0</v>
      </c>
      <c r="E5" s="29">
        <v>0</v>
      </c>
      <c r="F5" s="29">
        <v>0</v>
      </c>
      <c r="G5" s="29">
        <v>0</v>
      </c>
      <c r="H5" s="29">
        <v>1007561775</v>
      </c>
      <c r="I5" s="29">
        <v>404004336</v>
      </c>
      <c r="J5" s="29">
        <v>404004336</v>
      </c>
      <c r="K5" s="29">
        <v>404004336</v>
      </c>
      <c r="L5" s="29">
        <v>404004336</v>
      </c>
      <c r="M5" s="29">
        <v>603557439</v>
      </c>
      <c r="N5" s="28">
        <f>+J5/H5</f>
        <v>0.40097227388365342</v>
      </c>
    </row>
    <row r="6" spans="1:14" ht="15" x14ac:dyDescent="0.2">
      <c r="A6" s="27" t="s">
        <v>171</v>
      </c>
      <c r="B6" s="26" t="s">
        <v>170</v>
      </c>
      <c r="C6" s="26">
        <v>717679064</v>
      </c>
      <c r="D6" s="26">
        <v>0</v>
      </c>
      <c r="E6" s="26">
        <v>0</v>
      </c>
      <c r="F6" s="26">
        <v>0</v>
      </c>
      <c r="G6" s="26">
        <v>0</v>
      </c>
      <c r="H6" s="26">
        <v>717679064</v>
      </c>
      <c r="I6" s="26">
        <v>298514102</v>
      </c>
      <c r="J6" s="26">
        <v>298514102</v>
      </c>
      <c r="K6" s="26">
        <v>298514102</v>
      </c>
      <c r="L6" s="26">
        <v>298514102</v>
      </c>
      <c r="M6" s="26">
        <v>419164962</v>
      </c>
      <c r="N6" s="25">
        <f>+J6/H6</f>
        <v>0.4159437232796302</v>
      </c>
    </row>
    <row r="7" spans="1:14" ht="15" x14ac:dyDescent="0.2">
      <c r="A7" s="27" t="s">
        <v>169</v>
      </c>
      <c r="B7" s="26" t="s">
        <v>168</v>
      </c>
      <c r="C7" s="26">
        <v>66588852</v>
      </c>
      <c r="D7" s="26">
        <v>0</v>
      </c>
      <c r="E7" s="26">
        <v>0</v>
      </c>
      <c r="F7" s="26">
        <v>0</v>
      </c>
      <c r="G7" s="26">
        <v>0</v>
      </c>
      <c r="H7" s="26">
        <v>66588852</v>
      </c>
      <c r="I7" s="26">
        <v>0</v>
      </c>
      <c r="J7" s="26">
        <v>0</v>
      </c>
      <c r="K7" s="26">
        <v>0</v>
      </c>
      <c r="L7" s="26">
        <v>0</v>
      </c>
      <c r="M7" s="26">
        <v>66588852</v>
      </c>
      <c r="N7" s="25">
        <f>+J7/H7</f>
        <v>0</v>
      </c>
    </row>
    <row r="8" spans="1:14" ht="15" x14ac:dyDescent="0.2">
      <c r="A8" s="27" t="s">
        <v>167</v>
      </c>
      <c r="B8" s="26" t="s">
        <v>166</v>
      </c>
      <c r="C8" s="26">
        <v>31517939</v>
      </c>
      <c r="D8" s="26">
        <v>0</v>
      </c>
      <c r="E8" s="26">
        <v>0</v>
      </c>
      <c r="F8" s="26">
        <v>0</v>
      </c>
      <c r="G8" s="26">
        <v>0</v>
      </c>
      <c r="H8" s="26">
        <v>31517939</v>
      </c>
      <c r="I8" s="26">
        <v>14151566</v>
      </c>
      <c r="J8" s="26">
        <v>14151566</v>
      </c>
      <c r="K8" s="26">
        <v>14151566</v>
      </c>
      <c r="L8" s="26">
        <v>14151566</v>
      </c>
      <c r="M8" s="26">
        <v>17366373</v>
      </c>
      <c r="N8" s="25">
        <f>+J8/H8</f>
        <v>0.44900036134976973</v>
      </c>
    </row>
    <row r="9" spans="1:14" ht="15" x14ac:dyDescent="0.2">
      <c r="A9" s="27" t="s">
        <v>165</v>
      </c>
      <c r="B9" s="26" t="s">
        <v>164</v>
      </c>
      <c r="C9" s="26">
        <v>44125114</v>
      </c>
      <c r="D9" s="26">
        <v>0</v>
      </c>
      <c r="E9" s="26">
        <v>0</v>
      </c>
      <c r="F9" s="26">
        <v>0</v>
      </c>
      <c r="G9" s="26">
        <v>0</v>
      </c>
      <c r="H9" s="26">
        <v>44125114</v>
      </c>
      <c r="I9" s="26">
        <v>22453090</v>
      </c>
      <c r="J9" s="26">
        <v>22453090</v>
      </c>
      <c r="K9" s="26">
        <v>22453090</v>
      </c>
      <c r="L9" s="26">
        <v>22453090</v>
      </c>
      <c r="M9" s="26">
        <v>21672024</v>
      </c>
      <c r="N9" s="25">
        <f>+J9/H9</f>
        <v>0.50885058336619826</v>
      </c>
    </row>
    <row r="10" spans="1:14" ht="15" x14ac:dyDescent="0.2">
      <c r="A10" s="27" t="s">
        <v>163</v>
      </c>
      <c r="B10" s="26" t="s">
        <v>162</v>
      </c>
      <c r="C10" s="26">
        <v>3987106</v>
      </c>
      <c r="D10" s="26">
        <v>0</v>
      </c>
      <c r="E10" s="26">
        <v>0</v>
      </c>
      <c r="F10" s="26">
        <v>0</v>
      </c>
      <c r="G10" s="26">
        <v>0</v>
      </c>
      <c r="H10" s="26">
        <v>3987106</v>
      </c>
      <c r="I10" s="26">
        <v>1807879</v>
      </c>
      <c r="J10" s="26">
        <v>1807879</v>
      </c>
      <c r="K10" s="26">
        <v>1807879</v>
      </c>
      <c r="L10" s="26">
        <v>1807879</v>
      </c>
      <c r="M10" s="26">
        <v>2179227</v>
      </c>
      <c r="N10" s="25">
        <f>+J10/H10</f>
        <v>0.45343138607300632</v>
      </c>
    </row>
    <row r="11" spans="1:14" ht="15" x14ac:dyDescent="0.2">
      <c r="A11" s="27" t="s">
        <v>161</v>
      </c>
      <c r="B11" s="26" t="s">
        <v>160</v>
      </c>
      <c r="C11" s="26">
        <v>20932306</v>
      </c>
      <c r="D11" s="26">
        <v>0</v>
      </c>
      <c r="E11" s="26">
        <v>0</v>
      </c>
      <c r="F11" s="26">
        <v>0</v>
      </c>
      <c r="G11" s="26">
        <v>0</v>
      </c>
      <c r="H11" s="26">
        <v>20932306</v>
      </c>
      <c r="I11" s="26">
        <v>14667269</v>
      </c>
      <c r="J11" s="26">
        <v>14667269</v>
      </c>
      <c r="K11" s="26">
        <v>14667269</v>
      </c>
      <c r="L11" s="26">
        <v>14667269</v>
      </c>
      <c r="M11" s="26">
        <v>6265037</v>
      </c>
      <c r="N11" s="25">
        <f>+J11/H11</f>
        <v>0.70070010442232211</v>
      </c>
    </row>
    <row r="12" spans="1:14" ht="15" x14ac:dyDescent="0.2">
      <c r="A12" s="27" t="s">
        <v>159</v>
      </c>
      <c r="B12" s="26" t="s">
        <v>158</v>
      </c>
      <c r="C12" s="26">
        <v>28936920</v>
      </c>
      <c r="D12" s="26">
        <v>0</v>
      </c>
      <c r="E12" s="26">
        <v>0</v>
      </c>
      <c r="F12" s="26">
        <v>0</v>
      </c>
      <c r="G12" s="26">
        <v>0</v>
      </c>
      <c r="H12" s="26">
        <v>28936920</v>
      </c>
      <c r="I12" s="26">
        <v>0</v>
      </c>
      <c r="J12" s="26">
        <v>0</v>
      </c>
      <c r="K12" s="26">
        <v>0</v>
      </c>
      <c r="L12" s="26">
        <v>0</v>
      </c>
      <c r="M12" s="26">
        <v>28936920</v>
      </c>
      <c r="N12" s="25">
        <f>+J12/H12</f>
        <v>0</v>
      </c>
    </row>
    <row r="13" spans="1:14" ht="15" x14ac:dyDescent="0.2">
      <c r="A13" s="27" t="s">
        <v>157</v>
      </c>
      <c r="B13" s="26" t="s">
        <v>156</v>
      </c>
      <c r="C13" s="26">
        <v>72137923</v>
      </c>
      <c r="D13" s="26">
        <v>0</v>
      </c>
      <c r="E13" s="26">
        <v>0</v>
      </c>
      <c r="F13" s="26">
        <v>0</v>
      </c>
      <c r="G13" s="26">
        <v>0</v>
      </c>
      <c r="H13" s="26">
        <v>72137923</v>
      </c>
      <c r="I13" s="26">
        <v>47222859</v>
      </c>
      <c r="J13" s="26">
        <v>47222859</v>
      </c>
      <c r="K13" s="26">
        <v>47222859</v>
      </c>
      <c r="L13" s="26">
        <v>47222859</v>
      </c>
      <c r="M13" s="26">
        <v>24915064</v>
      </c>
      <c r="N13" s="25">
        <f>+J13/H13</f>
        <v>0.65461905522286801</v>
      </c>
    </row>
    <row r="14" spans="1:14" ht="15" x14ac:dyDescent="0.2">
      <c r="A14" s="27" t="s">
        <v>155</v>
      </c>
      <c r="B14" s="26" t="s">
        <v>154</v>
      </c>
      <c r="C14" s="26">
        <v>8656551</v>
      </c>
      <c r="D14" s="26">
        <v>0</v>
      </c>
      <c r="E14" s="26">
        <v>0</v>
      </c>
      <c r="F14" s="26">
        <v>0</v>
      </c>
      <c r="G14" s="26">
        <v>0</v>
      </c>
      <c r="H14" s="26">
        <v>8656551</v>
      </c>
      <c r="I14" s="26">
        <v>5187571</v>
      </c>
      <c r="J14" s="26">
        <v>5187571</v>
      </c>
      <c r="K14" s="26">
        <v>5187571</v>
      </c>
      <c r="L14" s="26">
        <v>5187571</v>
      </c>
      <c r="M14" s="26">
        <v>3468980</v>
      </c>
      <c r="N14" s="25">
        <f>+J14/H14</f>
        <v>0.59926534251343289</v>
      </c>
    </row>
    <row r="15" spans="1:14" ht="15" x14ac:dyDescent="0.2">
      <c r="A15" s="27" t="s">
        <v>153</v>
      </c>
      <c r="B15" s="26" t="s">
        <v>152</v>
      </c>
      <c r="C15" s="26">
        <v>10000000</v>
      </c>
      <c r="D15" s="26">
        <v>0</v>
      </c>
      <c r="E15" s="26">
        <v>0</v>
      </c>
      <c r="F15" s="26">
        <v>0</v>
      </c>
      <c r="G15" s="26">
        <v>0</v>
      </c>
      <c r="H15" s="26">
        <v>10000000</v>
      </c>
      <c r="I15" s="26">
        <v>0</v>
      </c>
      <c r="J15" s="26">
        <v>0</v>
      </c>
      <c r="K15" s="26">
        <v>0</v>
      </c>
      <c r="L15" s="26">
        <v>0</v>
      </c>
      <c r="M15" s="26">
        <v>10000000</v>
      </c>
      <c r="N15" s="25">
        <f>+J15/H15</f>
        <v>0</v>
      </c>
    </row>
    <row r="16" spans="1:14" ht="15" x14ac:dyDescent="0.2">
      <c r="A16" s="27" t="s">
        <v>151</v>
      </c>
      <c r="B16" s="26" t="s">
        <v>150</v>
      </c>
      <c r="C16" s="26">
        <v>3000000</v>
      </c>
      <c r="D16" s="26">
        <v>0</v>
      </c>
      <c r="E16" s="26">
        <v>0</v>
      </c>
      <c r="F16" s="26">
        <v>0</v>
      </c>
      <c r="G16" s="26">
        <v>0</v>
      </c>
      <c r="H16" s="26">
        <v>3000000</v>
      </c>
      <c r="I16" s="26">
        <v>0</v>
      </c>
      <c r="J16" s="26">
        <v>0</v>
      </c>
      <c r="K16" s="26">
        <v>0</v>
      </c>
      <c r="L16" s="26">
        <v>0</v>
      </c>
      <c r="M16" s="26">
        <v>3000000</v>
      </c>
      <c r="N16" s="25">
        <f>+J16/H16</f>
        <v>0</v>
      </c>
    </row>
    <row r="17" spans="1:14" x14ac:dyDescent="0.2">
      <c r="A17" s="30" t="s">
        <v>149</v>
      </c>
      <c r="B17" s="29" t="s">
        <v>148</v>
      </c>
      <c r="C17" s="29">
        <v>181200000</v>
      </c>
      <c r="D17" s="29">
        <v>0</v>
      </c>
      <c r="E17" s="29">
        <v>0</v>
      </c>
      <c r="F17" s="29">
        <v>0</v>
      </c>
      <c r="G17" s="29">
        <v>0</v>
      </c>
      <c r="H17" s="29">
        <v>181200000</v>
      </c>
      <c r="I17" s="29">
        <v>97160000</v>
      </c>
      <c r="J17" s="29">
        <v>97160000</v>
      </c>
      <c r="K17" s="29">
        <v>52000000</v>
      </c>
      <c r="L17" s="29">
        <v>52000000</v>
      </c>
      <c r="M17" s="29">
        <v>84040000</v>
      </c>
      <c r="N17" s="28">
        <f>+J17/H17</f>
        <v>0.5362030905077263</v>
      </c>
    </row>
    <row r="18" spans="1:14" ht="15" x14ac:dyDescent="0.2">
      <c r="A18" s="27" t="s">
        <v>147</v>
      </c>
      <c r="B18" s="26" t="s">
        <v>146</v>
      </c>
      <c r="C18" s="26">
        <v>2200000</v>
      </c>
      <c r="D18" s="26">
        <v>0</v>
      </c>
      <c r="E18" s="26">
        <v>0</v>
      </c>
      <c r="F18" s="26">
        <v>0</v>
      </c>
      <c r="G18" s="26">
        <v>0</v>
      </c>
      <c r="H18" s="26">
        <v>2200000</v>
      </c>
      <c r="I18" s="26">
        <v>0</v>
      </c>
      <c r="J18" s="26">
        <v>0</v>
      </c>
      <c r="K18" s="26">
        <v>0</v>
      </c>
      <c r="L18" s="26">
        <v>0</v>
      </c>
      <c r="M18" s="26">
        <v>2200000</v>
      </c>
      <c r="N18" s="25">
        <f>+J18/H18</f>
        <v>0</v>
      </c>
    </row>
    <row r="19" spans="1:14" ht="15" x14ac:dyDescent="0.2">
      <c r="A19" s="27" t="s">
        <v>145</v>
      </c>
      <c r="B19" s="26" t="s">
        <v>144</v>
      </c>
      <c r="C19" s="26">
        <v>179000000</v>
      </c>
      <c r="D19" s="26">
        <v>0</v>
      </c>
      <c r="E19" s="26">
        <v>0</v>
      </c>
      <c r="F19" s="26">
        <v>0</v>
      </c>
      <c r="G19" s="26">
        <v>0</v>
      </c>
      <c r="H19" s="26">
        <v>179000000</v>
      </c>
      <c r="I19" s="26">
        <v>97160000</v>
      </c>
      <c r="J19" s="26">
        <v>97160000</v>
      </c>
      <c r="K19" s="26">
        <v>52000000</v>
      </c>
      <c r="L19" s="26">
        <v>52000000</v>
      </c>
      <c r="M19" s="26">
        <v>81840000</v>
      </c>
      <c r="N19" s="25">
        <f>+J19/H19</f>
        <v>0.54279329608938542</v>
      </c>
    </row>
    <row r="20" spans="1:14" x14ac:dyDescent="0.2">
      <c r="A20" s="30" t="s">
        <v>143</v>
      </c>
      <c r="B20" s="29" t="s">
        <v>142</v>
      </c>
      <c r="C20" s="29">
        <v>107702659</v>
      </c>
      <c r="D20" s="29">
        <v>0</v>
      </c>
      <c r="E20" s="29">
        <v>0</v>
      </c>
      <c r="F20" s="29">
        <v>0</v>
      </c>
      <c r="G20" s="29">
        <v>0</v>
      </c>
      <c r="H20" s="29">
        <v>107702659</v>
      </c>
      <c r="I20" s="29">
        <v>39798000</v>
      </c>
      <c r="J20" s="29">
        <v>39798000</v>
      </c>
      <c r="K20" s="29">
        <v>39798000</v>
      </c>
      <c r="L20" s="29">
        <v>39798000</v>
      </c>
      <c r="M20" s="29">
        <v>67904659</v>
      </c>
      <c r="N20" s="28">
        <f>+J20/H20</f>
        <v>0.36951733940013498</v>
      </c>
    </row>
    <row r="21" spans="1:14" ht="15" x14ac:dyDescent="0.2">
      <c r="A21" s="27" t="s">
        <v>141</v>
      </c>
      <c r="B21" s="26" t="s">
        <v>140</v>
      </c>
      <c r="C21" s="26">
        <v>17834886</v>
      </c>
      <c r="D21" s="26">
        <v>0</v>
      </c>
      <c r="E21" s="26">
        <v>0</v>
      </c>
      <c r="F21" s="26">
        <v>0</v>
      </c>
      <c r="G21" s="26">
        <v>0</v>
      </c>
      <c r="H21" s="26">
        <v>17834886</v>
      </c>
      <c r="I21" s="26">
        <v>5346825</v>
      </c>
      <c r="J21" s="26">
        <v>5346825</v>
      </c>
      <c r="K21" s="26">
        <v>5346825</v>
      </c>
      <c r="L21" s="26">
        <v>5346825</v>
      </c>
      <c r="M21" s="26">
        <v>12488061</v>
      </c>
      <c r="N21" s="25">
        <f>+J21/H21</f>
        <v>0.29979586076412262</v>
      </c>
    </row>
    <row r="22" spans="1:14" ht="15" x14ac:dyDescent="0.2">
      <c r="A22" s="27" t="s">
        <v>139</v>
      </c>
      <c r="B22" s="26" t="s">
        <v>138</v>
      </c>
      <c r="C22" s="26">
        <v>86121488</v>
      </c>
      <c r="D22" s="26">
        <v>0</v>
      </c>
      <c r="E22" s="26">
        <v>0</v>
      </c>
      <c r="F22" s="26">
        <v>0</v>
      </c>
      <c r="G22" s="26">
        <v>0</v>
      </c>
      <c r="H22" s="26">
        <v>86121488</v>
      </c>
      <c r="I22" s="26">
        <v>33117775</v>
      </c>
      <c r="J22" s="26">
        <v>33117775</v>
      </c>
      <c r="K22" s="26">
        <v>33117775</v>
      </c>
      <c r="L22" s="26">
        <v>33117775</v>
      </c>
      <c r="M22" s="26">
        <v>53003713</v>
      </c>
      <c r="N22" s="25">
        <f>+J22/H22</f>
        <v>0.38454717596147431</v>
      </c>
    </row>
    <row r="23" spans="1:14" ht="15" x14ac:dyDescent="0.2">
      <c r="A23" s="27" t="s">
        <v>137</v>
      </c>
      <c r="B23" s="26" t="s">
        <v>136</v>
      </c>
      <c r="C23" s="26">
        <v>3746285</v>
      </c>
      <c r="D23" s="26">
        <v>0</v>
      </c>
      <c r="E23" s="26">
        <v>0</v>
      </c>
      <c r="F23" s="26">
        <v>0</v>
      </c>
      <c r="G23" s="26">
        <v>0</v>
      </c>
      <c r="H23" s="26">
        <v>3746285</v>
      </c>
      <c r="I23" s="26">
        <v>1333400</v>
      </c>
      <c r="J23" s="26">
        <v>1333400</v>
      </c>
      <c r="K23" s="26">
        <v>1333400</v>
      </c>
      <c r="L23" s="26">
        <v>1333400</v>
      </c>
      <c r="M23" s="26">
        <v>2412885</v>
      </c>
      <c r="N23" s="25">
        <f>+J23/H23</f>
        <v>0.35592593729521377</v>
      </c>
    </row>
    <row r="24" spans="1:14" x14ac:dyDescent="0.2">
      <c r="A24" s="30" t="s">
        <v>135</v>
      </c>
      <c r="B24" s="29" t="s">
        <v>134</v>
      </c>
      <c r="C24" s="29">
        <v>35841117</v>
      </c>
      <c r="D24" s="29">
        <v>0</v>
      </c>
      <c r="E24" s="29">
        <v>0</v>
      </c>
      <c r="F24" s="29">
        <v>0</v>
      </c>
      <c r="G24" s="29">
        <v>0</v>
      </c>
      <c r="H24" s="29">
        <v>35841117</v>
      </c>
      <c r="I24" s="29">
        <v>14001400</v>
      </c>
      <c r="J24" s="29">
        <v>14001400</v>
      </c>
      <c r="K24" s="29">
        <v>14001400</v>
      </c>
      <c r="L24" s="29">
        <v>14001400</v>
      </c>
      <c r="M24" s="29">
        <v>21839717</v>
      </c>
      <c r="N24" s="28">
        <f>+J24/H24</f>
        <v>0.39065188732817674</v>
      </c>
    </row>
    <row r="25" spans="1:14" ht="15" x14ac:dyDescent="0.2">
      <c r="A25" s="27" t="s">
        <v>133</v>
      </c>
      <c r="B25" s="26" t="s">
        <v>132</v>
      </c>
      <c r="C25" s="26">
        <v>28707162</v>
      </c>
      <c r="D25" s="26">
        <v>0</v>
      </c>
      <c r="E25" s="26">
        <v>0</v>
      </c>
      <c r="F25" s="26">
        <v>0</v>
      </c>
      <c r="G25" s="26">
        <v>0</v>
      </c>
      <c r="H25" s="26">
        <v>28707162</v>
      </c>
      <c r="I25" s="26">
        <v>11149200</v>
      </c>
      <c r="J25" s="26">
        <v>11149200</v>
      </c>
      <c r="K25" s="26">
        <v>11149200</v>
      </c>
      <c r="L25" s="26">
        <v>11149200</v>
      </c>
      <c r="M25" s="26">
        <v>17557962</v>
      </c>
      <c r="N25" s="25">
        <f>+J25/H25</f>
        <v>0.38837694927837174</v>
      </c>
    </row>
    <row r="26" spans="1:14" ht="15" x14ac:dyDescent="0.2">
      <c r="A26" s="27" t="s">
        <v>131</v>
      </c>
      <c r="B26" s="26" t="s">
        <v>130</v>
      </c>
      <c r="C26" s="26">
        <v>4280373</v>
      </c>
      <c r="D26" s="26">
        <v>0</v>
      </c>
      <c r="E26" s="26">
        <v>0</v>
      </c>
      <c r="F26" s="26">
        <v>0</v>
      </c>
      <c r="G26" s="26">
        <v>0</v>
      </c>
      <c r="H26" s="26">
        <v>4280373</v>
      </c>
      <c r="I26" s="26">
        <v>1711200</v>
      </c>
      <c r="J26" s="26">
        <v>1711200</v>
      </c>
      <c r="K26" s="26">
        <v>1711200</v>
      </c>
      <c r="L26" s="26">
        <v>1711200</v>
      </c>
      <c r="M26" s="26">
        <v>2569173</v>
      </c>
      <c r="N26" s="25">
        <f>+J26/H26</f>
        <v>0.39977824362502989</v>
      </c>
    </row>
    <row r="27" spans="1:14" ht="15" x14ac:dyDescent="0.2">
      <c r="A27" s="27" t="s">
        <v>129</v>
      </c>
      <c r="B27" s="26" t="s">
        <v>128</v>
      </c>
      <c r="C27" s="26">
        <v>2853582</v>
      </c>
      <c r="D27" s="26">
        <v>0</v>
      </c>
      <c r="E27" s="26">
        <v>0</v>
      </c>
      <c r="F27" s="26">
        <v>0</v>
      </c>
      <c r="G27" s="26">
        <v>0</v>
      </c>
      <c r="H27" s="26">
        <v>2853582</v>
      </c>
      <c r="I27" s="26">
        <v>1141000</v>
      </c>
      <c r="J27" s="26">
        <v>1141000</v>
      </c>
      <c r="K27" s="26">
        <v>1141000</v>
      </c>
      <c r="L27" s="26">
        <v>1141000</v>
      </c>
      <c r="M27" s="26">
        <v>1712582</v>
      </c>
      <c r="N27" s="25">
        <f>+J27/H27</f>
        <v>0.39984833097489403</v>
      </c>
    </row>
    <row r="28" spans="1:14" x14ac:dyDescent="0.2">
      <c r="A28" s="30" t="s">
        <v>127</v>
      </c>
      <c r="B28" s="29" t="s">
        <v>126</v>
      </c>
      <c r="C28" s="29">
        <v>201094049</v>
      </c>
      <c r="D28" s="29">
        <v>0</v>
      </c>
      <c r="E28" s="29">
        <v>0</v>
      </c>
      <c r="F28" s="29">
        <v>0</v>
      </c>
      <c r="G28" s="29">
        <v>0</v>
      </c>
      <c r="H28" s="29">
        <v>201094049</v>
      </c>
      <c r="I28" s="29">
        <v>19045123</v>
      </c>
      <c r="J28" s="29">
        <v>18045123</v>
      </c>
      <c r="K28" s="29">
        <v>11550393</v>
      </c>
      <c r="L28" s="29">
        <v>11550393</v>
      </c>
      <c r="M28" s="29">
        <v>182048926</v>
      </c>
      <c r="N28" s="28">
        <f>+J28/H28</f>
        <v>8.9734743965496466E-2</v>
      </c>
    </row>
    <row r="29" spans="1:14" x14ac:dyDescent="0.2">
      <c r="A29" s="30" t="s">
        <v>125</v>
      </c>
      <c r="B29" s="29" t="s">
        <v>124</v>
      </c>
      <c r="C29" s="29">
        <v>6000000</v>
      </c>
      <c r="D29" s="29">
        <v>0</v>
      </c>
      <c r="E29" s="29">
        <v>0</v>
      </c>
      <c r="F29" s="29">
        <v>0</v>
      </c>
      <c r="G29" s="29">
        <v>0</v>
      </c>
      <c r="H29" s="29">
        <v>6000000</v>
      </c>
      <c r="I29" s="29">
        <v>2000000</v>
      </c>
      <c r="J29" s="29">
        <v>1000000</v>
      </c>
      <c r="K29" s="29">
        <v>1000000</v>
      </c>
      <c r="L29" s="29">
        <v>1000000</v>
      </c>
      <c r="M29" s="29">
        <v>4000000</v>
      </c>
      <c r="N29" s="28">
        <f>+J29/H29</f>
        <v>0.16666666666666666</v>
      </c>
    </row>
    <row r="30" spans="1:14" ht="15" x14ac:dyDescent="0.2">
      <c r="A30" s="27" t="s">
        <v>123</v>
      </c>
      <c r="B30" s="26" t="s">
        <v>122</v>
      </c>
      <c r="C30" s="26">
        <v>6000000</v>
      </c>
      <c r="D30" s="26">
        <v>0</v>
      </c>
      <c r="E30" s="26">
        <v>0</v>
      </c>
      <c r="F30" s="26">
        <v>0</v>
      </c>
      <c r="G30" s="26">
        <v>0</v>
      </c>
      <c r="H30" s="26">
        <v>6000000</v>
      </c>
      <c r="I30" s="26">
        <v>2000000</v>
      </c>
      <c r="J30" s="26">
        <v>1000000</v>
      </c>
      <c r="K30" s="26">
        <v>1000000</v>
      </c>
      <c r="L30" s="26">
        <v>1000000</v>
      </c>
      <c r="M30" s="26">
        <v>4000000</v>
      </c>
      <c r="N30" s="25">
        <f>+J30/H30</f>
        <v>0.16666666666666666</v>
      </c>
    </row>
    <row r="31" spans="1:14" x14ac:dyDescent="0.2">
      <c r="A31" s="30" t="s">
        <v>121</v>
      </c>
      <c r="B31" s="29" t="s">
        <v>120</v>
      </c>
      <c r="C31" s="29">
        <v>44944049</v>
      </c>
      <c r="D31" s="29">
        <v>0</v>
      </c>
      <c r="E31" s="29">
        <v>0</v>
      </c>
      <c r="F31" s="29">
        <v>0</v>
      </c>
      <c r="G31" s="29">
        <v>0</v>
      </c>
      <c r="H31" s="29">
        <v>44944049</v>
      </c>
      <c r="I31" s="29">
        <v>10143923</v>
      </c>
      <c r="J31" s="29">
        <v>10143923</v>
      </c>
      <c r="K31" s="29">
        <v>3649193</v>
      </c>
      <c r="L31" s="29">
        <v>3649193</v>
      </c>
      <c r="M31" s="29">
        <v>34800126</v>
      </c>
      <c r="N31" s="28">
        <f>+J31/H31</f>
        <v>0.22570113787478294</v>
      </c>
    </row>
    <row r="32" spans="1:14" ht="15" x14ac:dyDescent="0.2">
      <c r="A32" s="27" t="s">
        <v>119</v>
      </c>
      <c r="B32" s="26" t="s">
        <v>118</v>
      </c>
      <c r="C32" s="26">
        <v>12744049</v>
      </c>
      <c r="D32" s="26">
        <v>0</v>
      </c>
      <c r="E32" s="26">
        <v>0</v>
      </c>
      <c r="F32" s="26">
        <v>0</v>
      </c>
      <c r="G32" s="26">
        <v>0</v>
      </c>
      <c r="H32" s="26">
        <v>12744049</v>
      </c>
      <c r="I32" s="26">
        <v>0</v>
      </c>
      <c r="J32" s="26">
        <v>0</v>
      </c>
      <c r="K32" s="26">
        <v>0</v>
      </c>
      <c r="L32" s="26">
        <v>0</v>
      </c>
      <c r="M32" s="26">
        <v>12744049</v>
      </c>
      <c r="N32" s="25">
        <f>+J32/H32</f>
        <v>0</v>
      </c>
    </row>
    <row r="33" spans="1:14" ht="15" x14ac:dyDescent="0.2">
      <c r="A33" s="27" t="s">
        <v>117</v>
      </c>
      <c r="B33" s="26" t="s">
        <v>116</v>
      </c>
      <c r="C33" s="26">
        <v>6000000</v>
      </c>
      <c r="D33" s="26">
        <v>0</v>
      </c>
      <c r="E33" s="26">
        <v>0</v>
      </c>
      <c r="F33" s="26">
        <v>0</v>
      </c>
      <c r="G33" s="26">
        <v>0</v>
      </c>
      <c r="H33" s="26">
        <v>6000000</v>
      </c>
      <c r="I33" s="26">
        <v>0</v>
      </c>
      <c r="J33" s="26">
        <v>0</v>
      </c>
      <c r="K33" s="26">
        <v>0</v>
      </c>
      <c r="L33" s="26">
        <v>0</v>
      </c>
      <c r="M33" s="26">
        <v>6000000</v>
      </c>
      <c r="N33" s="25">
        <f>+J33/H33</f>
        <v>0</v>
      </c>
    </row>
    <row r="34" spans="1:14" ht="15" x14ac:dyDescent="0.2">
      <c r="A34" s="27" t="s">
        <v>115</v>
      </c>
      <c r="B34" s="26" t="s">
        <v>114</v>
      </c>
      <c r="C34" s="26">
        <v>3200000</v>
      </c>
      <c r="D34" s="26">
        <v>0</v>
      </c>
      <c r="E34" s="26">
        <v>0</v>
      </c>
      <c r="F34" s="26">
        <v>0</v>
      </c>
      <c r="G34" s="26">
        <v>0</v>
      </c>
      <c r="H34" s="26">
        <v>3200000</v>
      </c>
      <c r="I34" s="26">
        <v>1213673</v>
      </c>
      <c r="J34" s="26">
        <v>1213673</v>
      </c>
      <c r="K34" s="26">
        <v>1213673</v>
      </c>
      <c r="L34" s="26">
        <v>1213673</v>
      </c>
      <c r="M34" s="26">
        <v>1986327</v>
      </c>
      <c r="N34" s="25">
        <f>+J34/H34</f>
        <v>0.3792728125</v>
      </c>
    </row>
    <row r="35" spans="1:14" x14ac:dyDescent="0.2">
      <c r="A35" s="33" t="s">
        <v>113</v>
      </c>
      <c r="B35" s="32" t="s">
        <v>112</v>
      </c>
      <c r="C35" s="32">
        <v>11000000</v>
      </c>
      <c r="D35" s="32">
        <v>0</v>
      </c>
      <c r="E35" s="32">
        <v>0</v>
      </c>
      <c r="F35" s="32">
        <v>0</v>
      </c>
      <c r="G35" s="32">
        <v>0</v>
      </c>
      <c r="H35" s="32">
        <v>11000000</v>
      </c>
      <c r="I35" s="32">
        <v>8930250</v>
      </c>
      <c r="J35" s="32">
        <v>8930250</v>
      </c>
      <c r="K35" s="32">
        <v>2435520</v>
      </c>
      <c r="L35" s="32">
        <v>2435520</v>
      </c>
      <c r="M35" s="32">
        <v>2069750</v>
      </c>
      <c r="N35" s="31">
        <f>+J35/H35</f>
        <v>0.81184090909090911</v>
      </c>
    </row>
    <row r="36" spans="1:14" ht="15" x14ac:dyDescent="0.2">
      <c r="A36" s="27" t="s">
        <v>111</v>
      </c>
      <c r="B36" s="26" t="s">
        <v>110</v>
      </c>
      <c r="C36" s="26">
        <v>12000000</v>
      </c>
      <c r="D36" s="26">
        <v>0</v>
      </c>
      <c r="E36" s="26">
        <v>0</v>
      </c>
      <c r="F36" s="26">
        <v>0</v>
      </c>
      <c r="G36" s="26">
        <v>0</v>
      </c>
      <c r="H36" s="26">
        <v>12000000</v>
      </c>
      <c r="I36" s="26">
        <v>0</v>
      </c>
      <c r="J36" s="26">
        <v>0</v>
      </c>
      <c r="K36" s="26">
        <v>0</v>
      </c>
      <c r="L36" s="26">
        <v>0</v>
      </c>
      <c r="M36" s="26">
        <v>12000000</v>
      </c>
      <c r="N36" s="25">
        <f>+J36/H36</f>
        <v>0</v>
      </c>
    </row>
    <row r="37" spans="1:14" ht="15" x14ac:dyDescent="0.2">
      <c r="A37" s="30" t="s">
        <v>109</v>
      </c>
      <c r="B37" s="35" t="s">
        <v>108</v>
      </c>
      <c r="C37" s="35">
        <v>45540000</v>
      </c>
      <c r="D37" s="35">
        <v>0</v>
      </c>
      <c r="E37" s="35">
        <v>0</v>
      </c>
      <c r="F37" s="35">
        <v>0</v>
      </c>
      <c r="G37" s="35">
        <v>0</v>
      </c>
      <c r="H37" s="35">
        <v>45540000</v>
      </c>
      <c r="I37" s="35">
        <v>6901200</v>
      </c>
      <c r="J37" s="35">
        <v>6901200</v>
      </c>
      <c r="K37" s="35">
        <v>6901200</v>
      </c>
      <c r="L37" s="35">
        <v>6901200</v>
      </c>
      <c r="M37" s="35">
        <v>38638800</v>
      </c>
      <c r="N37" s="34">
        <f>+J37/H37</f>
        <v>0.15154150197628458</v>
      </c>
    </row>
    <row r="38" spans="1:14" ht="15" x14ac:dyDescent="0.2">
      <c r="A38" s="27" t="s">
        <v>107</v>
      </c>
      <c r="B38" s="26" t="s">
        <v>106</v>
      </c>
      <c r="C38" s="26">
        <v>16445000</v>
      </c>
      <c r="D38" s="26">
        <v>0</v>
      </c>
      <c r="E38" s="26">
        <v>0</v>
      </c>
      <c r="F38" s="26">
        <v>0</v>
      </c>
      <c r="G38" s="26">
        <v>0</v>
      </c>
      <c r="H38" s="26">
        <v>16445000</v>
      </c>
      <c r="I38" s="26">
        <v>6901200</v>
      </c>
      <c r="J38" s="26">
        <v>6901200</v>
      </c>
      <c r="K38" s="26">
        <v>6901200</v>
      </c>
      <c r="L38" s="26">
        <v>6901200</v>
      </c>
      <c r="M38" s="26">
        <v>9543800</v>
      </c>
      <c r="N38" s="25">
        <f>+J38/H38</f>
        <v>0.41965339008817271</v>
      </c>
    </row>
    <row r="39" spans="1:14" x14ac:dyDescent="0.2">
      <c r="A39" s="33" t="s">
        <v>105</v>
      </c>
      <c r="B39" s="32" t="s">
        <v>104</v>
      </c>
      <c r="C39" s="32">
        <v>29095000</v>
      </c>
      <c r="D39" s="32">
        <v>0</v>
      </c>
      <c r="E39" s="32">
        <v>0</v>
      </c>
      <c r="F39" s="32">
        <v>0</v>
      </c>
      <c r="G39" s="32">
        <v>0</v>
      </c>
      <c r="H39" s="32">
        <v>29095000</v>
      </c>
      <c r="I39" s="32">
        <v>0</v>
      </c>
      <c r="J39" s="32">
        <v>0</v>
      </c>
      <c r="K39" s="32">
        <v>0</v>
      </c>
      <c r="L39" s="32">
        <v>0</v>
      </c>
      <c r="M39" s="32">
        <v>29095000</v>
      </c>
      <c r="N39" s="31">
        <f>+J39/H39</f>
        <v>0</v>
      </c>
    </row>
    <row r="40" spans="1:14" ht="15" x14ac:dyDescent="0.2">
      <c r="A40" s="30" t="s">
        <v>103</v>
      </c>
      <c r="B40" s="35" t="s">
        <v>102</v>
      </c>
      <c r="C40" s="35">
        <v>18810000</v>
      </c>
      <c r="D40" s="35">
        <v>0</v>
      </c>
      <c r="E40" s="35">
        <v>0</v>
      </c>
      <c r="F40" s="35">
        <v>0</v>
      </c>
      <c r="G40" s="35">
        <v>0</v>
      </c>
      <c r="H40" s="35">
        <v>18810000</v>
      </c>
      <c r="I40" s="35">
        <v>0</v>
      </c>
      <c r="J40" s="35">
        <v>0</v>
      </c>
      <c r="K40" s="35">
        <v>0</v>
      </c>
      <c r="L40" s="35">
        <v>0</v>
      </c>
      <c r="M40" s="35">
        <v>18810000</v>
      </c>
      <c r="N40" s="34">
        <f>+J40/H40</f>
        <v>0</v>
      </c>
    </row>
    <row r="41" spans="1:14" ht="15" x14ac:dyDescent="0.2">
      <c r="A41" s="27" t="s">
        <v>101</v>
      </c>
      <c r="B41" s="26" t="s">
        <v>100</v>
      </c>
      <c r="C41" s="26">
        <v>2530000</v>
      </c>
      <c r="D41" s="26">
        <v>0</v>
      </c>
      <c r="E41" s="26">
        <v>0</v>
      </c>
      <c r="F41" s="26">
        <v>0</v>
      </c>
      <c r="G41" s="26">
        <v>0</v>
      </c>
      <c r="H41" s="26">
        <v>2530000</v>
      </c>
      <c r="I41" s="26">
        <v>0</v>
      </c>
      <c r="J41" s="26">
        <v>0</v>
      </c>
      <c r="K41" s="26">
        <v>0</v>
      </c>
      <c r="L41" s="26">
        <v>0</v>
      </c>
      <c r="M41" s="26">
        <v>2530000</v>
      </c>
      <c r="N41" s="25">
        <f>+J41/H41</f>
        <v>0</v>
      </c>
    </row>
    <row r="42" spans="1:14" ht="15" x14ac:dyDescent="0.2">
      <c r="A42" s="27" t="s">
        <v>99</v>
      </c>
      <c r="B42" s="26" t="s">
        <v>98</v>
      </c>
      <c r="C42" s="26">
        <v>9240000</v>
      </c>
      <c r="D42" s="26">
        <v>0</v>
      </c>
      <c r="E42" s="26">
        <v>0</v>
      </c>
      <c r="F42" s="26">
        <v>0</v>
      </c>
      <c r="G42" s="26">
        <v>0</v>
      </c>
      <c r="H42" s="26">
        <v>9240000</v>
      </c>
      <c r="I42" s="26">
        <v>0</v>
      </c>
      <c r="J42" s="26">
        <v>0</v>
      </c>
      <c r="K42" s="26">
        <v>0</v>
      </c>
      <c r="L42" s="26">
        <v>0</v>
      </c>
      <c r="M42" s="26">
        <v>9240000</v>
      </c>
      <c r="N42" s="25">
        <f>+J42/H42</f>
        <v>0</v>
      </c>
    </row>
    <row r="43" spans="1:14" ht="15" x14ac:dyDescent="0.2">
      <c r="A43" s="27" t="s">
        <v>97</v>
      </c>
      <c r="B43" s="26" t="s">
        <v>96</v>
      </c>
      <c r="C43" s="26">
        <v>4400000</v>
      </c>
      <c r="D43" s="26">
        <v>0</v>
      </c>
      <c r="E43" s="26">
        <v>0</v>
      </c>
      <c r="F43" s="26">
        <v>0</v>
      </c>
      <c r="G43" s="26">
        <v>0</v>
      </c>
      <c r="H43" s="26">
        <v>4400000</v>
      </c>
      <c r="I43" s="26">
        <v>0</v>
      </c>
      <c r="J43" s="26">
        <v>0</v>
      </c>
      <c r="K43" s="26">
        <v>0</v>
      </c>
      <c r="L43" s="26">
        <v>0</v>
      </c>
      <c r="M43" s="26">
        <v>4400000</v>
      </c>
      <c r="N43" s="25">
        <f>+J43/H43</f>
        <v>0</v>
      </c>
    </row>
    <row r="44" spans="1:14" ht="15" x14ac:dyDescent="0.2">
      <c r="A44" s="27" t="s">
        <v>95</v>
      </c>
      <c r="B44" s="26" t="s">
        <v>94</v>
      </c>
      <c r="C44" s="26">
        <v>880000</v>
      </c>
      <c r="D44" s="26">
        <v>0</v>
      </c>
      <c r="E44" s="26">
        <v>0</v>
      </c>
      <c r="F44" s="26">
        <v>0</v>
      </c>
      <c r="G44" s="26">
        <v>0</v>
      </c>
      <c r="H44" s="26">
        <v>880000</v>
      </c>
      <c r="I44" s="26">
        <v>0</v>
      </c>
      <c r="J44" s="26">
        <v>0</v>
      </c>
      <c r="K44" s="26">
        <v>0</v>
      </c>
      <c r="L44" s="26">
        <v>0</v>
      </c>
      <c r="M44" s="26">
        <v>880000</v>
      </c>
      <c r="N44" s="25">
        <f>+J44/H44</f>
        <v>0</v>
      </c>
    </row>
    <row r="45" spans="1:14" x14ac:dyDescent="0.2">
      <c r="A45" s="33" t="s">
        <v>93</v>
      </c>
      <c r="B45" s="32" t="s">
        <v>92</v>
      </c>
      <c r="C45" s="32">
        <v>1760000</v>
      </c>
      <c r="D45" s="32">
        <v>0</v>
      </c>
      <c r="E45" s="32">
        <v>0</v>
      </c>
      <c r="F45" s="32">
        <v>0</v>
      </c>
      <c r="G45" s="32">
        <v>0</v>
      </c>
      <c r="H45" s="32">
        <v>1760000</v>
      </c>
      <c r="I45" s="32">
        <v>0</v>
      </c>
      <c r="J45" s="32">
        <v>0</v>
      </c>
      <c r="K45" s="32">
        <v>0</v>
      </c>
      <c r="L45" s="32">
        <v>0</v>
      </c>
      <c r="M45" s="32">
        <v>1760000</v>
      </c>
      <c r="N45" s="31">
        <f>+J45/H45</f>
        <v>0</v>
      </c>
    </row>
    <row r="46" spans="1:14" ht="15" x14ac:dyDescent="0.2">
      <c r="A46" s="30" t="s">
        <v>91</v>
      </c>
      <c r="B46" s="35" t="s">
        <v>90</v>
      </c>
      <c r="C46" s="35">
        <v>85800000</v>
      </c>
      <c r="D46" s="35">
        <v>0</v>
      </c>
      <c r="E46" s="35">
        <v>0</v>
      </c>
      <c r="F46" s="35">
        <v>0</v>
      </c>
      <c r="G46" s="35">
        <v>0</v>
      </c>
      <c r="H46" s="35">
        <v>85800000</v>
      </c>
      <c r="I46" s="35">
        <v>0</v>
      </c>
      <c r="J46" s="35">
        <v>0</v>
      </c>
      <c r="K46" s="35">
        <v>0</v>
      </c>
      <c r="L46" s="35">
        <v>0</v>
      </c>
      <c r="M46" s="35">
        <v>85800000</v>
      </c>
      <c r="N46" s="34">
        <f>+J46/H46</f>
        <v>0</v>
      </c>
    </row>
    <row r="47" spans="1:14" x14ac:dyDescent="0.2">
      <c r="A47" s="33" t="s">
        <v>89</v>
      </c>
      <c r="B47" s="32" t="s">
        <v>88</v>
      </c>
      <c r="C47" s="32">
        <v>85800000</v>
      </c>
      <c r="D47" s="32">
        <v>0</v>
      </c>
      <c r="E47" s="32">
        <v>0</v>
      </c>
      <c r="F47" s="32">
        <v>0</v>
      </c>
      <c r="G47" s="32">
        <v>0</v>
      </c>
      <c r="H47" s="32">
        <v>85800000</v>
      </c>
      <c r="I47" s="32">
        <v>0</v>
      </c>
      <c r="J47" s="32">
        <v>0</v>
      </c>
      <c r="K47" s="32">
        <v>0</v>
      </c>
      <c r="L47" s="32">
        <v>0</v>
      </c>
      <c r="M47" s="32">
        <v>85800000</v>
      </c>
      <c r="N47" s="31">
        <f>+J47/H47</f>
        <v>0</v>
      </c>
    </row>
    <row r="48" spans="1:14" x14ac:dyDescent="0.2">
      <c r="A48" s="30" t="s">
        <v>87</v>
      </c>
      <c r="B48" s="29" t="s">
        <v>86</v>
      </c>
      <c r="C48" s="29">
        <v>81707029</v>
      </c>
      <c r="D48" s="29">
        <v>0</v>
      </c>
      <c r="E48" s="29">
        <v>0</v>
      </c>
      <c r="F48" s="29">
        <v>0</v>
      </c>
      <c r="G48" s="29">
        <v>0</v>
      </c>
      <c r="H48" s="29">
        <v>81707029</v>
      </c>
      <c r="I48" s="29">
        <v>19560359</v>
      </c>
      <c r="J48" s="29">
        <v>19560359</v>
      </c>
      <c r="K48" s="29">
        <v>19560359</v>
      </c>
      <c r="L48" s="29">
        <v>19560359</v>
      </c>
      <c r="M48" s="29">
        <v>62146670</v>
      </c>
      <c r="N48" s="28">
        <f>+J48/H48</f>
        <v>0.23939628254014719</v>
      </c>
    </row>
    <row r="49" spans="1:14" x14ac:dyDescent="0.2">
      <c r="A49" s="30" t="s">
        <v>85</v>
      </c>
      <c r="B49" s="29" t="s">
        <v>84</v>
      </c>
      <c r="C49" s="29">
        <v>81707029</v>
      </c>
      <c r="D49" s="29">
        <v>0</v>
      </c>
      <c r="E49" s="29">
        <v>0</v>
      </c>
      <c r="F49" s="29">
        <v>0</v>
      </c>
      <c r="G49" s="29">
        <v>0</v>
      </c>
      <c r="H49" s="29">
        <v>81707029</v>
      </c>
      <c r="I49" s="29">
        <v>19560359</v>
      </c>
      <c r="J49" s="29">
        <v>19560359</v>
      </c>
      <c r="K49" s="29">
        <v>19560359</v>
      </c>
      <c r="L49" s="29">
        <v>19560359</v>
      </c>
      <c r="M49" s="29">
        <v>62146670</v>
      </c>
      <c r="N49" s="28">
        <f>+J49/H49</f>
        <v>0.23939628254014719</v>
      </c>
    </row>
    <row r="50" spans="1:14" ht="15" x14ac:dyDescent="0.2">
      <c r="A50" s="27" t="s">
        <v>83</v>
      </c>
      <c r="B50" s="26" t="s">
        <v>82</v>
      </c>
      <c r="C50" s="26">
        <v>81707029</v>
      </c>
      <c r="D50" s="26">
        <v>0</v>
      </c>
      <c r="E50" s="26">
        <v>0</v>
      </c>
      <c r="F50" s="26">
        <v>0</v>
      </c>
      <c r="G50" s="26">
        <v>0</v>
      </c>
      <c r="H50" s="26">
        <v>81707029</v>
      </c>
      <c r="I50" s="26">
        <v>19560359</v>
      </c>
      <c r="J50" s="26">
        <v>19560359</v>
      </c>
      <c r="K50" s="26">
        <v>19560359</v>
      </c>
      <c r="L50" s="26">
        <v>19560359</v>
      </c>
      <c r="M50" s="26">
        <v>62146670</v>
      </c>
      <c r="N50" s="25">
        <f>+J50/H50</f>
        <v>0.23939628254014719</v>
      </c>
    </row>
    <row r="51" spans="1:14" x14ac:dyDescent="0.2">
      <c r="A51" s="33" t="s">
        <v>81</v>
      </c>
      <c r="B51" s="32" t="s">
        <v>80</v>
      </c>
      <c r="C51" s="32">
        <v>81707029</v>
      </c>
      <c r="D51" s="32">
        <v>0</v>
      </c>
      <c r="E51" s="32">
        <v>0</v>
      </c>
      <c r="F51" s="32">
        <v>0</v>
      </c>
      <c r="G51" s="32">
        <v>0</v>
      </c>
      <c r="H51" s="32">
        <v>81707029</v>
      </c>
      <c r="I51" s="32">
        <v>19560359</v>
      </c>
      <c r="J51" s="32">
        <v>19560359</v>
      </c>
      <c r="K51" s="32">
        <v>19560359</v>
      </c>
      <c r="L51" s="32">
        <v>19560359</v>
      </c>
      <c r="M51" s="32">
        <v>62146670</v>
      </c>
      <c r="N51" s="31">
        <f>+J51/H51</f>
        <v>0.23939628254014719</v>
      </c>
    </row>
    <row r="52" spans="1:14" x14ac:dyDescent="0.2">
      <c r="A52" s="30" t="s">
        <v>79</v>
      </c>
      <c r="B52" s="29" t="s">
        <v>78</v>
      </c>
      <c r="C52" s="29">
        <v>0</v>
      </c>
      <c r="D52" s="29">
        <v>61533334</v>
      </c>
      <c r="E52" s="29">
        <v>0</v>
      </c>
      <c r="F52" s="29">
        <v>0</v>
      </c>
      <c r="G52" s="29">
        <v>0</v>
      </c>
      <c r="H52" s="29">
        <v>61533334</v>
      </c>
      <c r="I52" s="29">
        <v>36099999</v>
      </c>
      <c r="J52" s="29">
        <v>36099999</v>
      </c>
      <c r="K52" s="29">
        <v>35339999</v>
      </c>
      <c r="L52" s="29">
        <v>35339999</v>
      </c>
      <c r="M52" s="29">
        <v>25433335</v>
      </c>
      <c r="N52" s="28">
        <f>+J52/H52</f>
        <v>0.58667386688327339</v>
      </c>
    </row>
    <row r="53" spans="1:14" x14ac:dyDescent="0.2">
      <c r="A53" s="30" t="s">
        <v>77</v>
      </c>
      <c r="B53" s="29" t="s">
        <v>76</v>
      </c>
      <c r="C53" s="29">
        <v>0</v>
      </c>
      <c r="D53" s="29">
        <v>61533334</v>
      </c>
      <c r="E53" s="29">
        <v>0</v>
      </c>
      <c r="F53" s="29">
        <v>0</v>
      </c>
      <c r="G53" s="29">
        <v>0</v>
      </c>
      <c r="H53" s="29">
        <v>61533334</v>
      </c>
      <c r="I53" s="29">
        <v>36099999</v>
      </c>
      <c r="J53" s="29">
        <v>36099999</v>
      </c>
      <c r="K53" s="29">
        <v>35339999</v>
      </c>
      <c r="L53" s="29">
        <v>35339999</v>
      </c>
      <c r="M53" s="29">
        <v>25433335</v>
      </c>
      <c r="N53" s="28">
        <f>+J53/H53</f>
        <v>0.58667386688327339</v>
      </c>
    </row>
    <row r="54" spans="1:14" ht="15" x14ac:dyDescent="0.2">
      <c r="A54" s="27" t="s">
        <v>75</v>
      </c>
      <c r="B54" s="26" t="s">
        <v>74</v>
      </c>
      <c r="C54" s="26">
        <v>0</v>
      </c>
      <c r="D54" s="26">
        <v>61533334</v>
      </c>
      <c r="E54" s="26">
        <v>0</v>
      </c>
      <c r="F54" s="26">
        <v>0</v>
      </c>
      <c r="G54" s="26">
        <v>0</v>
      </c>
      <c r="H54" s="26">
        <v>61533334</v>
      </c>
      <c r="I54" s="26">
        <v>36099999</v>
      </c>
      <c r="J54" s="26">
        <v>36099999</v>
      </c>
      <c r="K54" s="26">
        <v>35339999</v>
      </c>
      <c r="L54" s="26">
        <v>35339999</v>
      </c>
      <c r="M54" s="26">
        <v>25433335</v>
      </c>
      <c r="N54" s="25">
        <f>+J54/H54</f>
        <v>0.58667386688327339</v>
      </c>
    </row>
    <row r="55" spans="1:14" ht="15" x14ac:dyDescent="0.2">
      <c r="A55" s="27" t="s">
        <v>73</v>
      </c>
      <c r="B55" s="26" t="s">
        <v>72</v>
      </c>
      <c r="C55" s="26">
        <v>0</v>
      </c>
      <c r="D55" s="26">
        <v>61533334</v>
      </c>
      <c r="E55" s="26">
        <v>0</v>
      </c>
      <c r="F55" s="26">
        <v>0</v>
      </c>
      <c r="G55" s="26">
        <v>0</v>
      </c>
      <c r="H55" s="26">
        <v>61533334</v>
      </c>
      <c r="I55" s="26">
        <v>36099999</v>
      </c>
      <c r="J55" s="26">
        <v>36099999</v>
      </c>
      <c r="K55" s="26">
        <v>35339999</v>
      </c>
      <c r="L55" s="26">
        <v>35339999</v>
      </c>
      <c r="M55" s="26">
        <v>25433335</v>
      </c>
      <c r="N55" s="25">
        <f>+J55/H55</f>
        <v>0.58667386688327339</v>
      </c>
    </row>
    <row r="56" spans="1:14" x14ac:dyDescent="0.2">
      <c r="A56" s="14" t="s">
        <v>71</v>
      </c>
      <c r="B56" s="21" t="s">
        <v>43</v>
      </c>
      <c r="C56" s="21">
        <v>5811235616</v>
      </c>
      <c r="D56" s="21">
        <v>1111265000</v>
      </c>
      <c r="E56" s="21">
        <v>25938750</v>
      </c>
      <c r="F56" s="21">
        <v>0</v>
      </c>
      <c r="G56" s="21">
        <v>0</v>
      </c>
      <c r="H56" s="21">
        <v>6896561866</v>
      </c>
      <c r="I56" s="21">
        <v>6227417005</v>
      </c>
      <c r="J56" s="21">
        <v>6227179887</v>
      </c>
      <c r="K56" s="21">
        <v>1496105296</v>
      </c>
      <c r="L56" s="21">
        <v>1136545293</v>
      </c>
      <c r="M56" s="21">
        <v>669144861</v>
      </c>
      <c r="N56" s="24">
        <f>+J56/H56</f>
        <v>0.9029397557788833</v>
      </c>
    </row>
    <row r="57" spans="1:14" x14ac:dyDescent="0.2">
      <c r="A57" s="14" t="s">
        <v>70</v>
      </c>
      <c r="B57" s="21" t="s">
        <v>45</v>
      </c>
      <c r="C57" s="21">
        <v>5811235616</v>
      </c>
      <c r="D57" s="21">
        <v>1111265000</v>
      </c>
      <c r="E57" s="21">
        <v>25938750</v>
      </c>
      <c r="F57" s="21">
        <v>0</v>
      </c>
      <c r="G57" s="21">
        <v>0</v>
      </c>
      <c r="H57" s="21">
        <v>6896561866</v>
      </c>
      <c r="I57" s="21">
        <v>6227417005</v>
      </c>
      <c r="J57" s="21">
        <v>6227179887</v>
      </c>
      <c r="K57" s="21">
        <v>1496105296</v>
      </c>
      <c r="L57" s="21">
        <v>1136545293</v>
      </c>
      <c r="M57" s="21">
        <v>669144861</v>
      </c>
      <c r="N57" s="24">
        <f>+J57/H57</f>
        <v>0.9029397557788833</v>
      </c>
    </row>
    <row r="58" spans="1:14" x14ac:dyDescent="0.2">
      <c r="A58" s="14" t="s">
        <v>69</v>
      </c>
      <c r="B58" s="21" t="s">
        <v>68</v>
      </c>
      <c r="C58" s="21">
        <v>5811235616</v>
      </c>
      <c r="D58" s="21">
        <v>1111265000</v>
      </c>
      <c r="E58" s="21">
        <v>25938750</v>
      </c>
      <c r="F58" s="21">
        <v>0</v>
      </c>
      <c r="G58" s="21">
        <v>0</v>
      </c>
      <c r="H58" s="21">
        <v>6896561866</v>
      </c>
      <c r="I58" s="21">
        <v>6227417005</v>
      </c>
      <c r="J58" s="21">
        <v>6227179887</v>
      </c>
      <c r="K58" s="21">
        <v>1496105296</v>
      </c>
      <c r="L58" s="21">
        <v>1136545293</v>
      </c>
      <c r="M58" s="21">
        <v>669144861</v>
      </c>
      <c r="N58" s="24">
        <f>+J58/H58</f>
        <v>0.9029397557788833</v>
      </c>
    </row>
    <row r="59" spans="1:14" x14ac:dyDescent="0.2">
      <c r="A59" t="s">
        <v>67</v>
      </c>
      <c r="B59" s="20" t="s">
        <v>66</v>
      </c>
      <c r="C59" s="20">
        <v>5811235616</v>
      </c>
      <c r="D59" s="20">
        <v>0</v>
      </c>
      <c r="E59" s="20">
        <v>0</v>
      </c>
      <c r="F59" s="20">
        <v>0</v>
      </c>
      <c r="G59" s="20">
        <v>0</v>
      </c>
      <c r="H59" s="20">
        <v>5811235616</v>
      </c>
      <c r="I59" s="20">
        <v>5262946757</v>
      </c>
      <c r="J59" s="20">
        <v>5262946757</v>
      </c>
      <c r="K59" s="20">
        <v>877157793</v>
      </c>
      <c r="L59" s="20">
        <v>877157793</v>
      </c>
      <c r="M59" s="20">
        <v>548288859</v>
      </c>
      <c r="N59" s="23">
        <f>+J59/H59</f>
        <v>0.90565021017382197</v>
      </c>
    </row>
    <row r="60" spans="1:14" x14ac:dyDescent="0.2">
      <c r="A60" t="s">
        <v>65</v>
      </c>
      <c r="B60" s="20" t="s">
        <v>64</v>
      </c>
      <c r="C60" s="20">
        <v>0</v>
      </c>
      <c r="D60" s="20">
        <v>311265000</v>
      </c>
      <c r="E60" s="20">
        <v>25938750</v>
      </c>
      <c r="F60" s="20">
        <v>0</v>
      </c>
      <c r="G60" s="20">
        <v>0</v>
      </c>
      <c r="H60" s="20">
        <v>285326250</v>
      </c>
      <c r="I60" s="20">
        <v>285326250</v>
      </c>
      <c r="J60" s="20">
        <v>285326250</v>
      </c>
      <c r="K60" s="20">
        <v>285326250</v>
      </c>
      <c r="L60" s="20">
        <v>259387500</v>
      </c>
      <c r="M60" s="20">
        <v>0</v>
      </c>
      <c r="N60" s="23">
        <f>+J60/H60</f>
        <v>1</v>
      </c>
    </row>
    <row r="61" spans="1:14" x14ac:dyDescent="0.2">
      <c r="A61" t="s">
        <v>63</v>
      </c>
      <c r="B61" t="s">
        <v>62</v>
      </c>
      <c r="C61">
        <v>0</v>
      </c>
      <c r="D61" s="20">
        <v>400000000</v>
      </c>
      <c r="E61" s="20">
        <v>0</v>
      </c>
      <c r="F61" s="20">
        <v>0</v>
      </c>
      <c r="G61" s="20">
        <v>0</v>
      </c>
      <c r="H61" s="20">
        <v>400000000</v>
      </c>
      <c r="I61" s="20">
        <v>357187118</v>
      </c>
      <c r="J61" s="20">
        <v>356950000</v>
      </c>
      <c r="K61" s="20">
        <v>118983333</v>
      </c>
      <c r="L61" s="20">
        <v>0</v>
      </c>
      <c r="M61" s="20">
        <v>42812882</v>
      </c>
      <c r="N61" s="23">
        <f>+J61/H61</f>
        <v>0.89237500000000003</v>
      </c>
    </row>
    <row r="62" spans="1:14" x14ac:dyDescent="0.2">
      <c r="A62" t="s">
        <v>61</v>
      </c>
      <c r="B62" t="s">
        <v>60</v>
      </c>
      <c r="C62">
        <v>0</v>
      </c>
      <c r="D62" s="20">
        <v>400000000</v>
      </c>
      <c r="E62" s="20">
        <v>0</v>
      </c>
      <c r="F62" s="20">
        <v>0</v>
      </c>
      <c r="G62" s="20">
        <v>0</v>
      </c>
      <c r="H62" s="20">
        <v>400000000</v>
      </c>
      <c r="I62" s="20">
        <v>321956880</v>
      </c>
      <c r="J62" s="20">
        <v>321956880</v>
      </c>
      <c r="K62" s="20">
        <v>214637920</v>
      </c>
      <c r="L62" s="20">
        <v>0</v>
      </c>
      <c r="M62" s="20">
        <v>78043120</v>
      </c>
      <c r="N62" s="23">
        <f>+J62/H62</f>
        <v>0.80489219999999995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INGRESOS ABRIL</vt:lpstr>
      <vt:lpstr>GASTOS ABRIL</vt:lpstr>
      <vt:lpstr>INGRESOS MAYO</vt:lpstr>
      <vt:lpstr>GASTOS MAYO</vt:lpstr>
      <vt:lpstr>INGRESOS JUNIO</vt:lpstr>
      <vt:lpstr>GASTOS 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SAMSUNG</cp:lastModifiedBy>
  <dcterms:created xsi:type="dcterms:W3CDTF">2018-06-22T17:33:43Z</dcterms:created>
  <dcterms:modified xsi:type="dcterms:W3CDTF">2018-10-31T04:26:42Z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01734361CD07C3C85B968AA4B2781C480C5E84517533FB2EE1174F74E95997FC9503DC872D15E7FE07B95AE100ED7F409B9CDB25661A01B62F6F41CE2B9A9AA518AE3687AD5570EB91CAF4D702F91A40637636F2074237C200E97C0689E406EA8176062A388A85E03FF1CBD6AA8878A36A82175FA0E734319F9EF69614C92C1</vt:lpwstr>
  </property>
  <property fmtid="{D5CDD505-2E9C-101B-9397-08002B2CF9AE}" pid="3" name="Business Objects Context Information1">
    <vt:lpwstr>8BC5A1F6B9A31FB838D5214D09F72B655230F4D167946395973093C66107E2FBB27AAE94A5B8EABE0F22D492FBB6E2E1EB422917E1E870245D7A6E32DB69A8FBE0189BEF5A34F3D46A961353A45932AAEF57E94B041CE17683FB77D0F2A3A610A2E8180E68E8ECD4FA12025C79C98A36B11F505A8FE0730B797D2AC5AE4455E</vt:lpwstr>
  </property>
  <property fmtid="{D5CDD505-2E9C-101B-9397-08002B2CF9AE}" pid="4" name="Business Objects Context Information2">
    <vt:lpwstr>B5E4BDA05F2680FA1B1B067DAC27A147E9BBCFE667992B7F7699123F466571C655F6EAD27E61B4F4A725D47527F888C40122AAD29021C62F8255F14E8EC3CB2CD4128FBE1A8E12C6A8A798169F969E7341F07C92357E28AECF65290A4F66E1B9E5D6037347F2EC4EABE5D63FC683BD382569C06B6B919E156809B7268560EEB</vt:lpwstr>
  </property>
  <property fmtid="{D5CDD505-2E9C-101B-9397-08002B2CF9AE}" pid="5" name="Business Objects Context Information3">
    <vt:lpwstr>7183544C1A0C73EA8901916FA25781BEE770368D761ECCDDFE8663A3A447D8E5D2C958DFBE0EE5415238E05128BEC9A485EEABF2C7F489BF031BF2AA2AB9145740FB8CD669174A488E5D13A955F27CFFC18BCBA11119E7C675BFCE849E43B23D0284998CE980C0A9F8D66D3B0FD51DFA4A182AB353EFF3C30DE63189DA071B6</vt:lpwstr>
  </property>
  <property fmtid="{D5CDD505-2E9C-101B-9397-08002B2CF9AE}" pid="6" name="Business Objects Context Information4">
    <vt:lpwstr>D9C7C99AF4F3CCE54D28BDD069776B5C62592409F1965F8EF08E4E66530C1E2E42E78C1F661E055D1659413B0418A06B6B8373C50161C64B5A0FC654AE8829962C01632456E2C4FAEBC891252B2DE2AABACFD9E53F088CF896D37EB135215D11E780BBF1E7664F4103F65AC035F831991B2A9A8C0383C448A78D4B7350F2ACA</vt:lpwstr>
  </property>
  <property fmtid="{D5CDD505-2E9C-101B-9397-08002B2CF9AE}" pid="7" name="Business Objects Context Information5">
    <vt:lpwstr>2D02801720F0465E4001C031724EAD8E8452CDC98DD224118B78A226F7983E77396D2F689C9BF66598976646C5078388EB07A323F2619B74EA4123235F9F0274084B1598FEB7E9B436826DC94D3C8FC4CD988D6C594AB75587BE8E424BF57EC89A6AE336980B478F0E8CC205FBB793702C88DEEE6E5CBCF91FD355523E73DA7</vt:lpwstr>
  </property>
  <property fmtid="{D5CDD505-2E9C-101B-9397-08002B2CF9AE}" pid="8" name="Business Objects Context Information6">
    <vt:lpwstr>E3DFE275</vt:lpwstr>
  </property>
</Properties>
</file>