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1\Privada\1022033321\INFORMES GOBIERNO EN LINEA\"/>
    </mc:Choice>
  </mc:AlternateContent>
  <bookViews>
    <workbookView xWindow="0" yWindow="0" windowWidth="24000" windowHeight="9045" tabRatio="913" firstSheet="1" activeTab="5"/>
  </bookViews>
  <sheets>
    <sheet name="EJECUCION DE INGRESOS NOVIEMBRE" sheetId="6" r:id="rId1"/>
    <sheet name="EJECUCION DE INGRESOS OCTUBRE" sheetId="5" r:id="rId2"/>
    <sheet name="EJECUCION DE INGRESOS DICIEMBRE" sheetId="7" r:id="rId3"/>
    <sheet name="EJECUCION DE GASTOS OCTUBRE" sheetId="2" r:id="rId4"/>
    <sheet name="EJECUCION DE GASTOS NOVIEMBRE" sheetId="3" r:id="rId5"/>
    <sheet name="EJECUCION DE GASTOS DICIEMBRE" sheetId="1" r:id="rId6"/>
  </sheets>
  <definedNames>
    <definedName name="_xlnm._FilterDatabase" localSheetId="5" hidden="1">'EJECUCION DE GASTOS DICIEMBRE'!$A$2:$O$75</definedName>
    <definedName name="_xlnm._FilterDatabase" localSheetId="4" hidden="1">'EJECUCION DE GASTOS NOVIEMBRE'!$A$2:$N$75</definedName>
    <definedName name="_xlnm._FilterDatabase" localSheetId="3" hidden="1">'EJECUCION DE GASTOS OCTUBRE'!$A$2:$O$75</definedName>
    <definedName name="_xlnm._FilterDatabase" localSheetId="2" hidden="1">'EJECUCION DE INGRESOS DICIEMBRE'!$A$2:$J$37</definedName>
    <definedName name="_xlnm._FilterDatabase" localSheetId="0" hidden="1">'EJECUCION DE INGRESOS NOVIEMBRE'!$A$2:$I$39</definedName>
    <definedName name="_xlnm._FilterDatabase" localSheetId="1" hidden="1">'EJECUCION DE INGRESOS OCTUBRE'!$A$2:$H$37</definedName>
  </definedNames>
  <calcPr calcId="152511"/>
</workbook>
</file>

<file path=xl/calcChain.xml><?xml version="1.0" encoding="utf-8"?>
<calcChain xmlns="http://schemas.openxmlformats.org/spreadsheetml/2006/main">
  <c r="J36" i="7" l="1"/>
  <c r="J35" i="7"/>
  <c r="J34" i="7"/>
  <c r="J31" i="7"/>
  <c r="I31" i="7"/>
  <c r="H31" i="7"/>
  <c r="G31" i="7"/>
  <c r="F31" i="7"/>
  <c r="E31" i="7"/>
  <c r="D31" i="7"/>
  <c r="J30" i="7"/>
  <c r="J29" i="7"/>
  <c r="J28" i="7"/>
  <c r="J27" i="7"/>
  <c r="J26" i="7"/>
  <c r="J25" i="7"/>
  <c r="J24" i="7"/>
  <c r="J23" i="7"/>
  <c r="J22" i="7"/>
  <c r="J21" i="7"/>
  <c r="J18" i="7"/>
  <c r="I17" i="7"/>
  <c r="H17" i="7"/>
  <c r="J17" i="7" s="1"/>
  <c r="G17" i="7"/>
  <c r="F17" i="7"/>
  <c r="E17" i="7"/>
  <c r="D17" i="7"/>
  <c r="D16" i="7" s="1"/>
  <c r="D15" i="7" s="1"/>
  <c r="I16" i="7"/>
  <c r="G16" i="7"/>
  <c r="G15" i="7" s="1"/>
  <c r="F16" i="7"/>
  <c r="E16" i="7"/>
  <c r="I15" i="7"/>
  <c r="F15" i="7"/>
  <c r="E15" i="7"/>
  <c r="I13" i="7"/>
  <c r="H13" i="7"/>
  <c r="H12" i="7" s="1"/>
  <c r="G13" i="7"/>
  <c r="F13" i="7"/>
  <c r="E13" i="7"/>
  <c r="D13" i="7"/>
  <c r="D12" i="7" s="1"/>
  <c r="I12" i="7"/>
  <c r="G12" i="7"/>
  <c r="F12" i="7"/>
  <c r="E12" i="7"/>
  <c r="J11" i="7"/>
  <c r="J10" i="7"/>
  <c r="I10" i="7"/>
  <c r="H10" i="7"/>
  <c r="G10" i="7"/>
  <c r="F10" i="7"/>
  <c r="F9" i="7" s="1"/>
  <c r="F4" i="7" s="1"/>
  <c r="F3" i="7" s="1"/>
  <c r="E10" i="7"/>
  <c r="D10" i="7"/>
  <c r="I9" i="7"/>
  <c r="H9" i="7"/>
  <c r="J9" i="7" s="1"/>
  <c r="G9" i="7"/>
  <c r="E9" i="7"/>
  <c r="D9" i="7"/>
  <c r="J7" i="7"/>
  <c r="I6" i="7"/>
  <c r="I5" i="7" s="1"/>
  <c r="I4" i="7" s="1"/>
  <c r="I3" i="7" s="1"/>
  <c r="H6" i="7"/>
  <c r="J6" i="7" s="1"/>
  <c r="G6" i="7"/>
  <c r="F6" i="7"/>
  <c r="E6" i="7"/>
  <c r="E5" i="7" s="1"/>
  <c r="E4" i="7" s="1"/>
  <c r="E3" i="7" s="1"/>
  <c r="D6" i="7"/>
  <c r="H5" i="7"/>
  <c r="J5" i="7" s="1"/>
  <c r="G5" i="7"/>
  <c r="F5" i="7"/>
  <c r="D5" i="7"/>
  <c r="D4" i="7" s="1"/>
  <c r="D3" i="7" s="1"/>
  <c r="G4" i="7"/>
  <c r="G3" i="7" s="1"/>
  <c r="J36" i="6"/>
  <c r="J35" i="6"/>
  <c r="J34" i="6"/>
  <c r="J31" i="6"/>
  <c r="I31" i="6"/>
  <c r="H31" i="6"/>
  <c r="G31" i="6"/>
  <c r="F31" i="6"/>
  <c r="E31" i="6"/>
  <c r="D31" i="6"/>
  <c r="J30" i="6"/>
  <c r="J29" i="6"/>
  <c r="J28" i="6"/>
  <c r="J27" i="6"/>
  <c r="J26" i="6"/>
  <c r="J25" i="6"/>
  <c r="J24" i="6"/>
  <c r="J23" i="6"/>
  <c r="J22" i="6"/>
  <c r="J21" i="6"/>
  <c r="J18" i="6"/>
  <c r="I17" i="6"/>
  <c r="H17" i="6"/>
  <c r="J17" i="6" s="1"/>
  <c r="G17" i="6"/>
  <c r="G16" i="6" s="1"/>
  <c r="G15" i="6" s="1"/>
  <c r="F17" i="6"/>
  <c r="E17" i="6"/>
  <c r="D17" i="6"/>
  <c r="D16" i="6" s="1"/>
  <c r="D15" i="6" s="1"/>
  <c r="I16" i="6"/>
  <c r="F16" i="6"/>
  <c r="F15" i="6" s="1"/>
  <c r="E16" i="6"/>
  <c r="I15" i="6"/>
  <c r="E15" i="6"/>
  <c r="J11" i="6"/>
  <c r="J10" i="6"/>
  <c r="I10" i="6"/>
  <c r="I9" i="6" s="1"/>
  <c r="H10" i="6"/>
  <c r="G10" i="6"/>
  <c r="F10" i="6"/>
  <c r="F9" i="6" s="1"/>
  <c r="E10" i="6"/>
  <c r="E9" i="6" s="1"/>
  <c r="D10" i="6"/>
  <c r="H9" i="6"/>
  <c r="J9" i="6" s="1"/>
  <c r="G9" i="6"/>
  <c r="D9" i="6"/>
  <c r="J8" i="6"/>
  <c r="J7" i="6"/>
  <c r="J6" i="6"/>
  <c r="I6" i="6"/>
  <c r="I5" i="6" s="1"/>
  <c r="I4" i="6" s="1"/>
  <c r="I3" i="6" s="1"/>
  <c r="H6" i="6"/>
  <c r="G6" i="6"/>
  <c r="F6" i="6"/>
  <c r="F5" i="6" s="1"/>
  <c r="E6" i="6"/>
  <c r="E5" i="6" s="1"/>
  <c r="E4" i="6" s="1"/>
  <c r="E3" i="6" s="1"/>
  <c r="D6" i="6"/>
  <c r="H5" i="6"/>
  <c r="H4" i="6" s="1"/>
  <c r="G5" i="6"/>
  <c r="D5" i="6"/>
  <c r="D4" i="6" s="1"/>
  <c r="D3" i="6" s="1"/>
  <c r="G4" i="6"/>
  <c r="G3" i="6" s="1"/>
  <c r="J36" i="5"/>
  <c r="J35" i="5"/>
  <c r="J34" i="5"/>
  <c r="J31" i="5"/>
  <c r="I31" i="5"/>
  <c r="H31" i="5"/>
  <c r="G31" i="5"/>
  <c r="F31" i="5"/>
  <c r="E31" i="5"/>
  <c r="D31" i="5"/>
  <c r="J30" i="5"/>
  <c r="J29" i="5"/>
  <c r="J28" i="5"/>
  <c r="J27" i="5"/>
  <c r="J26" i="5"/>
  <c r="J25" i="5"/>
  <c r="J24" i="5"/>
  <c r="J23" i="5"/>
  <c r="J22" i="5"/>
  <c r="J21" i="5"/>
  <c r="J18" i="5"/>
  <c r="I17" i="5"/>
  <c r="I16" i="5" s="1"/>
  <c r="I15" i="5" s="1"/>
  <c r="H17" i="5"/>
  <c r="H16" i="5" s="1"/>
  <c r="G17" i="5"/>
  <c r="F17" i="5"/>
  <c r="E17" i="5"/>
  <c r="E16" i="5" s="1"/>
  <c r="E15" i="5" s="1"/>
  <c r="D17" i="5"/>
  <c r="D16" i="5" s="1"/>
  <c r="D15" i="5" s="1"/>
  <c r="G16" i="5"/>
  <c r="G15" i="5" s="1"/>
  <c r="F16" i="5"/>
  <c r="F15" i="5"/>
  <c r="J11" i="5"/>
  <c r="J10" i="5"/>
  <c r="J9" i="5"/>
  <c r="J8" i="5"/>
  <c r="J7" i="5"/>
  <c r="J6" i="5"/>
  <c r="I6" i="5"/>
  <c r="H6" i="5"/>
  <c r="G6" i="5"/>
  <c r="G5" i="5" s="1"/>
  <c r="F6" i="5"/>
  <c r="F5" i="5" s="1"/>
  <c r="F4" i="5" s="1"/>
  <c r="F3" i="5" s="1"/>
  <c r="E6" i="5"/>
  <c r="D6" i="5"/>
  <c r="I5" i="5"/>
  <c r="I4" i="5" s="1"/>
  <c r="I3" i="5" s="1"/>
  <c r="H5" i="5"/>
  <c r="E5" i="5"/>
  <c r="E4" i="5" s="1"/>
  <c r="D5" i="5"/>
  <c r="H4" i="5"/>
  <c r="D4" i="5"/>
  <c r="D3" i="5" s="1"/>
  <c r="H4" i="7" l="1"/>
  <c r="H16" i="7"/>
  <c r="F4" i="6"/>
  <c r="F3" i="6" s="1"/>
  <c r="J4" i="6"/>
  <c r="J5" i="6"/>
  <c r="H16" i="6"/>
  <c r="G4" i="5"/>
  <c r="G3" i="5" s="1"/>
  <c r="J5" i="5"/>
  <c r="J16" i="5"/>
  <c r="H15" i="5"/>
  <c r="J15" i="5" s="1"/>
  <c r="E3" i="5"/>
  <c r="J4" i="5"/>
  <c r="J17" i="5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E3" i="3"/>
  <c r="F3" i="3"/>
  <c r="G3" i="3"/>
  <c r="H3" i="3"/>
  <c r="I3" i="3"/>
  <c r="J3" i="3"/>
  <c r="K3" i="3"/>
  <c r="L3" i="3"/>
  <c r="M3" i="3"/>
  <c r="N3" i="3"/>
  <c r="D3" i="3"/>
  <c r="E4" i="3"/>
  <c r="F4" i="3"/>
  <c r="G4" i="3"/>
  <c r="H4" i="3"/>
  <c r="I4" i="3"/>
  <c r="J4" i="3"/>
  <c r="K4" i="3"/>
  <c r="L4" i="3"/>
  <c r="M4" i="3"/>
  <c r="N4" i="3"/>
  <c r="D4" i="3"/>
  <c r="E5" i="3"/>
  <c r="F5" i="3"/>
  <c r="G5" i="3"/>
  <c r="H5" i="3"/>
  <c r="I5" i="3"/>
  <c r="J5" i="3"/>
  <c r="K5" i="3"/>
  <c r="L5" i="3"/>
  <c r="M5" i="3"/>
  <c r="N5" i="3"/>
  <c r="D5" i="3"/>
  <c r="N6" i="3"/>
  <c r="E6" i="3"/>
  <c r="F6" i="3"/>
  <c r="G6" i="3"/>
  <c r="H6" i="3"/>
  <c r="I6" i="3"/>
  <c r="J6" i="3"/>
  <c r="K6" i="3"/>
  <c r="L6" i="3"/>
  <c r="M6" i="3"/>
  <c r="D6" i="3"/>
  <c r="D18" i="3"/>
  <c r="E18" i="3"/>
  <c r="F18" i="3"/>
  <c r="G18" i="3"/>
  <c r="H18" i="3"/>
  <c r="I18" i="3"/>
  <c r="J18" i="3"/>
  <c r="K18" i="3"/>
  <c r="L18" i="3"/>
  <c r="M18" i="3"/>
  <c r="N18" i="3"/>
  <c r="E21" i="3"/>
  <c r="F21" i="3"/>
  <c r="G21" i="3"/>
  <c r="H21" i="3"/>
  <c r="I21" i="3"/>
  <c r="J21" i="3"/>
  <c r="K21" i="3"/>
  <c r="L21" i="3"/>
  <c r="M21" i="3"/>
  <c r="N21" i="3"/>
  <c r="D21" i="3"/>
  <c r="D25" i="3"/>
  <c r="E25" i="3"/>
  <c r="F25" i="3"/>
  <c r="G25" i="3"/>
  <c r="H25" i="3"/>
  <c r="I25" i="3"/>
  <c r="J25" i="3"/>
  <c r="K25" i="3"/>
  <c r="L25" i="3"/>
  <c r="M25" i="3"/>
  <c r="N25" i="3"/>
  <c r="E29" i="3"/>
  <c r="F29" i="3"/>
  <c r="G29" i="3"/>
  <c r="H29" i="3"/>
  <c r="I29" i="3"/>
  <c r="J29" i="3"/>
  <c r="K29" i="3"/>
  <c r="L29" i="3"/>
  <c r="M29" i="3"/>
  <c r="N29" i="3"/>
  <c r="D29" i="3"/>
  <c r="E30" i="3"/>
  <c r="F30" i="3"/>
  <c r="G30" i="3"/>
  <c r="H30" i="3"/>
  <c r="I30" i="3"/>
  <c r="J30" i="3"/>
  <c r="K30" i="3"/>
  <c r="L30" i="3"/>
  <c r="M30" i="3"/>
  <c r="N30" i="3"/>
  <c r="D30" i="3"/>
  <c r="D32" i="3"/>
  <c r="E32" i="3"/>
  <c r="F32" i="3"/>
  <c r="G32" i="3"/>
  <c r="H32" i="3"/>
  <c r="I32" i="3"/>
  <c r="J32" i="3"/>
  <c r="K32" i="3"/>
  <c r="L32" i="3"/>
  <c r="M32" i="3"/>
  <c r="N32" i="3"/>
  <c r="E39" i="3"/>
  <c r="F39" i="3"/>
  <c r="G39" i="3"/>
  <c r="H39" i="3"/>
  <c r="I39" i="3"/>
  <c r="J39" i="3"/>
  <c r="K39" i="3"/>
  <c r="L39" i="3"/>
  <c r="M39" i="3"/>
  <c r="N39" i="3"/>
  <c r="D39" i="3"/>
  <c r="D42" i="3"/>
  <c r="E42" i="3"/>
  <c r="F42" i="3"/>
  <c r="G42" i="3"/>
  <c r="H42" i="3"/>
  <c r="I42" i="3"/>
  <c r="J42" i="3"/>
  <c r="K42" i="3"/>
  <c r="L42" i="3"/>
  <c r="M42" i="3"/>
  <c r="N42" i="3"/>
  <c r="E48" i="3"/>
  <c r="F48" i="3"/>
  <c r="G48" i="3"/>
  <c r="H48" i="3"/>
  <c r="I48" i="3"/>
  <c r="J48" i="3"/>
  <c r="K48" i="3"/>
  <c r="L48" i="3"/>
  <c r="M48" i="3"/>
  <c r="N48" i="3"/>
  <c r="D48" i="3"/>
  <c r="F51" i="3"/>
  <c r="F50" i="3" s="1"/>
  <c r="G51" i="3"/>
  <c r="G50" i="3" s="1"/>
  <c r="J51" i="3"/>
  <c r="J50" i="3" s="1"/>
  <c r="K51" i="3"/>
  <c r="K50" i="3" s="1"/>
  <c r="D52" i="3"/>
  <c r="D51" i="3" s="1"/>
  <c r="D50" i="3" s="1"/>
  <c r="E52" i="3"/>
  <c r="E51" i="3" s="1"/>
  <c r="E50" i="3" s="1"/>
  <c r="F52" i="3"/>
  <c r="G52" i="3"/>
  <c r="H52" i="3"/>
  <c r="H51" i="3" s="1"/>
  <c r="H50" i="3" s="1"/>
  <c r="I52" i="3"/>
  <c r="I51" i="3" s="1"/>
  <c r="I50" i="3" s="1"/>
  <c r="J52" i="3"/>
  <c r="K52" i="3"/>
  <c r="L52" i="3"/>
  <c r="L51" i="3" s="1"/>
  <c r="L50" i="3" s="1"/>
  <c r="M52" i="3"/>
  <c r="M51" i="3" s="1"/>
  <c r="M50" i="3" s="1"/>
  <c r="N50" i="3"/>
  <c r="N51" i="3"/>
  <c r="N52" i="3"/>
  <c r="G55" i="3"/>
  <c r="G54" i="3" s="1"/>
  <c r="H55" i="3"/>
  <c r="H54" i="3" s="1"/>
  <c r="K55" i="3"/>
  <c r="K54" i="3" s="1"/>
  <c r="L55" i="3"/>
  <c r="L54" i="3" s="1"/>
  <c r="E56" i="3"/>
  <c r="E55" i="3" s="1"/>
  <c r="E54" i="3" s="1"/>
  <c r="F56" i="3"/>
  <c r="F55" i="3" s="1"/>
  <c r="F54" i="3" s="1"/>
  <c r="G56" i="3"/>
  <c r="H56" i="3"/>
  <c r="I56" i="3"/>
  <c r="I55" i="3" s="1"/>
  <c r="J56" i="3"/>
  <c r="J55" i="3" s="1"/>
  <c r="J54" i="3" s="1"/>
  <c r="K56" i="3"/>
  <c r="L56" i="3"/>
  <c r="M56" i="3"/>
  <c r="M55" i="3" s="1"/>
  <c r="M54" i="3" s="1"/>
  <c r="N56" i="3"/>
  <c r="N55" i="3" s="1"/>
  <c r="N54" i="3" s="1"/>
  <c r="D54" i="3"/>
  <c r="D55" i="3"/>
  <c r="D56" i="3"/>
  <c r="E58" i="3"/>
  <c r="F58" i="3"/>
  <c r="G58" i="3"/>
  <c r="H58" i="3"/>
  <c r="I58" i="3"/>
  <c r="J58" i="3"/>
  <c r="K58" i="3"/>
  <c r="L58" i="3"/>
  <c r="M58" i="3"/>
  <c r="N58" i="3"/>
  <c r="D58" i="3"/>
  <c r="D59" i="3"/>
  <c r="E59" i="3"/>
  <c r="F59" i="3"/>
  <c r="G59" i="3"/>
  <c r="H59" i="3"/>
  <c r="I59" i="3"/>
  <c r="J59" i="3"/>
  <c r="K59" i="3"/>
  <c r="L59" i="3"/>
  <c r="M59" i="3"/>
  <c r="N59" i="3"/>
  <c r="E60" i="3"/>
  <c r="F60" i="3"/>
  <c r="G60" i="3"/>
  <c r="H60" i="3"/>
  <c r="I60" i="3"/>
  <c r="J60" i="3"/>
  <c r="K60" i="3"/>
  <c r="L60" i="3"/>
  <c r="M60" i="3"/>
  <c r="N60" i="3"/>
  <c r="D60" i="3"/>
  <c r="E72" i="3"/>
  <c r="F72" i="3"/>
  <c r="G72" i="3"/>
  <c r="H72" i="3"/>
  <c r="I72" i="3"/>
  <c r="J72" i="3"/>
  <c r="K72" i="3"/>
  <c r="L72" i="3"/>
  <c r="M72" i="3"/>
  <c r="N72" i="3"/>
  <c r="D72" i="3"/>
  <c r="N73" i="3"/>
  <c r="E73" i="3"/>
  <c r="F73" i="3"/>
  <c r="G73" i="3"/>
  <c r="H73" i="3"/>
  <c r="I73" i="3"/>
  <c r="J73" i="3"/>
  <c r="K73" i="3"/>
  <c r="L73" i="3"/>
  <c r="M73" i="3"/>
  <c r="D73" i="3"/>
  <c r="Q65" i="3"/>
  <c r="O3" i="3"/>
  <c r="J16" i="7" l="1"/>
  <c r="H15" i="7"/>
  <c r="J15" i="7" s="1"/>
  <c r="J4" i="7"/>
  <c r="H3" i="7"/>
  <c r="J3" i="7" s="1"/>
  <c r="H15" i="6"/>
  <c r="J16" i="6"/>
  <c r="H3" i="5"/>
  <c r="J3" i="5" s="1"/>
  <c r="I54" i="3"/>
  <c r="J15" i="6" l="1"/>
  <c r="H3" i="6"/>
  <c r="J3" i="6" s="1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E3" i="2"/>
  <c r="F3" i="2"/>
  <c r="G3" i="2"/>
  <c r="H3" i="2"/>
  <c r="I3" i="2"/>
  <c r="O3" i="2" s="1"/>
  <c r="J3" i="2"/>
  <c r="K3" i="2"/>
  <c r="L3" i="2"/>
  <c r="M3" i="2"/>
  <c r="N3" i="2"/>
  <c r="D3" i="2"/>
  <c r="E4" i="2"/>
  <c r="F4" i="2"/>
  <c r="G4" i="2"/>
  <c r="H4" i="2"/>
  <c r="I4" i="2"/>
  <c r="J4" i="2"/>
  <c r="K4" i="2"/>
  <c r="L4" i="2"/>
  <c r="M4" i="2"/>
  <c r="N4" i="2"/>
  <c r="D4" i="2"/>
  <c r="E5" i="2"/>
  <c r="F5" i="2"/>
  <c r="G5" i="2"/>
  <c r="H5" i="2"/>
  <c r="I5" i="2"/>
  <c r="J5" i="2"/>
  <c r="K5" i="2"/>
  <c r="L5" i="2"/>
  <c r="M5" i="2"/>
  <c r="N5" i="2"/>
  <c r="D5" i="2"/>
  <c r="E6" i="2"/>
  <c r="F6" i="2"/>
  <c r="G6" i="2"/>
  <c r="H6" i="2"/>
  <c r="I6" i="2"/>
  <c r="J6" i="2"/>
  <c r="K6" i="2"/>
  <c r="L6" i="2"/>
  <c r="M6" i="2"/>
  <c r="N6" i="2"/>
  <c r="D6" i="2"/>
  <c r="D18" i="2"/>
  <c r="E18" i="2"/>
  <c r="F18" i="2"/>
  <c r="G18" i="2"/>
  <c r="H18" i="2"/>
  <c r="I18" i="2"/>
  <c r="J18" i="2"/>
  <c r="K18" i="2"/>
  <c r="L18" i="2"/>
  <c r="M18" i="2"/>
  <c r="N18" i="2"/>
  <c r="E21" i="2"/>
  <c r="F21" i="2"/>
  <c r="G21" i="2"/>
  <c r="H21" i="2"/>
  <c r="I21" i="2"/>
  <c r="J21" i="2"/>
  <c r="K21" i="2"/>
  <c r="L21" i="2"/>
  <c r="M21" i="2"/>
  <c r="N21" i="2"/>
  <c r="D21" i="2"/>
  <c r="D25" i="2"/>
  <c r="E25" i="2"/>
  <c r="F25" i="2"/>
  <c r="G25" i="2"/>
  <c r="H25" i="2"/>
  <c r="I25" i="2"/>
  <c r="J25" i="2"/>
  <c r="K25" i="2"/>
  <c r="L25" i="2"/>
  <c r="M25" i="2"/>
  <c r="N25" i="2"/>
  <c r="E29" i="2"/>
  <c r="F29" i="2"/>
  <c r="G29" i="2"/>
  <c r="H29" i="2"/>
  <c r="I29" i="2"/>
  <c r="J29" i="2"/>
  <c r="K29" i="2"/>
  <c r="L29" i="2"/>
  <c r="M29" i="2"/>
  <c r="N29" i="2"/>
  <c r="D29" i="2"/>
  <c r="D30" i="2"/>
  <c r="E30" i="2"/>
  <c r="F30" i="2"/>
  <c r="G30" i="2"/>
  <c r="H30" i="2"/>
  <c r="I30" i="2"/>
  <c r="J30" i="2"/>
  <c r="K30" i="2"/>
  <c r="L30" i="2"/>
  <c r="M30" i="2"/>
  <c r="N30" i="2"/>
  <c r="E32" i="2"/>
  <c r="F32" i="2"/>
  <c r="G32" i="2"/>
  <c r="H32" i="2"/>
  <c r="I32" i="2"/>
  <c r="J32" i="2"/>
  <c r="K32" i="2"/>
  <c r="L32" i="2"/>
  <c r="M32" i="2"/>
  <c r="N32" i="2"/>
  <c r="D32" i="2"/>
  <c r="D39" i="2"/>
  <c r="E39" i="2"/>
  <c r="F39" i="2"/>
  <c r="G39" i="2"/>
  <c r="H39" i="2"/>
  <c r="I39" i="2"/>
  <c r="J39" i="2"/>
  <c r="K39" i="2"/>
  <c r="L39" i="2"/>
  <c r="M39" i="2"/>
  <c r="N39" i="2"/>
  <c r="E42" i="2"/>
  <c r="F42" i="2"/>
  <c r="G42" i="2"/>
  <c r="H42" i="2"/>
  <c r="I42" i="2"/>
  <c r="J42" i="2"/>
  <c r="K42" i="2"/>
  <c r="L42" i="2"/>
  <c r="M42" i="2"/>
  <c r="N42" i="2"/>
  <c r="D42" i="2"/>
  <c r="D48" i="2"/>
  <c r="E48" i="2"/>
  <c r="F48" i="2"/>
  <c r="G48" i="2"/>
  <c r="H48" i="2"/>
  <c r="I48" i="2"/>
  <c r="J48" i="2"/>
  <c r="K48" i="2"/>
  <c r="L48" i="2"/>
  <c r="M48" i="2"/>
  <c r="N48" i="2"/>
  <c r="G51" i="2"/>
  <c r="G50" i="2" s="1"/>
  <c r="H51" i="2"/>
  <c r="H50" i="2" s="1"/>
  <c r="K51" i="2"/>
  <c r="K50" i="2" s="1"/>
  <c r="L51" i="2"/>
  <c r="L50" i="2" s="1"/>
  <c r="E52" i="2"/>
  <c r="E51" i="2" s="1"/>
  <c r="E50" i="2" s="1"/>
  <c r="F52" i="2"/>
  <c r="F51" i="2" s="1"/>
  <c r="F50" i="2" s="1"/>
  <c r="G52" i="2"/>
  <c r="H52" i="2"/>
  <c r="I52" i="2"/>
  <c r="I51" i="2" s="1"/>
  <c r="I50" i="2" s="1"/>
  <c r="J52" i="2"/>
  <c r="J51" i="2" s="1"/>
  <c r="J50" i="2" s="1"/>
  <c r="K52" i="2"/>
  <c r="L52" i="2"/>
  <c r="M52" i="2"/>
  <c r="M51" i="2" s="1"/>
  <c r="M50" i="2" s="1"/>
  <c r="N52" i="2"/>
  <c r="N51" i="2" s="1"/>
  <c r="N50" i="2" s="1"/>
  <c r="D50" i="2"/>
  <c r="D51" i="2"/>
  <c r="D52" i="2"/>
  <c r="F55" i="2"/>
  <c r="F54" i="2" s="1"/>
  <c r="G55" i="2"/>
  <c r="G54" i="2" s="1"/>
  <c r="J55" i="2"/>
  <c r="J54" i="2" s="1"/>
  <c r="K55" i="2"/>
  <c r="K54" i="2" s="1"/>
  <c r="D56" i="2"/>
  <c r="D55" i="2" s="1"/>
  <c r="D54" i="2" s="1"/>
  <c r="E56" i="2"/>
  <c r="E55" i="2" s="1"/>
  <c r="E54" i="2" s="1"/>
  <c r="F56" i="2"/>
  <c r="G56" i="2"/>
  <c r="H56" i="2"/>
  <c r="H55" i="2" s="1"/>
  <c r="H54" i="2" s="1"/>
  <c r="I56" i="2"/>
  <c r="I55" i="2" s="1"/>
  <c r="I54" i="2" s="1"/>
  <c r="J56" i="2"/>
  <c r="K56" i="2"/>
  <c r="L56" i="2"/>
  <c r="L55" i="2" s="1"/>
  <c r="L54" i="2" s="1"/>
  <c r="M56" i="2"/>
  <c r="M55" i="2" s="1"/>
  <c r="M54" i="2" s="1"/>
  <c r="N54" i="2"/>
  <c r="N55" i="2"/>
  <c r="N56" i="2"/>
  <c r="E58" i="2"/>
  <c r="F58" i="2"/>
  <c r="G58" i="2"/>
  <c r="H58" i="2"/>
  <c r="I58" i="2"/>
  <c r="J58" i="2"/>
  <c r="K58" i="2"/>
  <c r="L58" i="2"/>
  <c r="M58" i="2"/>
  <c r="N58" i="2"/>
  <c r="D58" i="2"/>
  <c r="D59" i="2"/>
  <c r="E59" i="2"/>
  <c r="F59" i="2"/>
  <c r="G59" i="2"/>
  <c r="H59" i="2"/>
  <c r="I59" i="2"/>
  <c r="J59" i="2"/>
  <c r="K59" i="2"/>
  <c r="L59" i="2"/>
  <c r="M59" i="2"/>
  <c r="N59" i="2"/>
  <c r="E60" i="2"/>
  <c r="F60" i="2"/>
  <c r="G60" i="2"/>
  <c r="H60" i="2"/>
  <c r="I60" i="2"/>
  <c r="J60" i="2"/>
  <c r="K60" i="2"/>
  <c r="L60" i="2"/>
  <c r="M60" i="2"/>
  <c r="N60" i="2"/>
  <c r="D60" i="2"/>
  <c r="D72" i="2"/>
  <c r="E72" i="2"/>
  <c r="F72" i="2"/>
  <c r="G72" i="2"/>
  <c r="H72" i="2"/>
  <c r="I72" i="2"/>
  <c r="J72" i="2"/>
  <c r="K72" i="2"/>
  <c r="L72" i="2"/>
  <c r="M72" i="2"/>
  <c r="N72" i="2"/>
  <c r="E73" i="2"/>
  <c r="F73" i="2"/>
  <c r="G73" i="2"/>
  <c r="H73" i="2"/>
  <c r="I73" i="2"/>
  <c r="J73" i="2"/>
  <c r="K73" i="2"/>
  <c r="L73" i="2"/>
  <c r="M73" i="2"/>
  <c r="N73" i="2"/>
  <c r="D73" i="2"/>
  <c r="O75" i="1" l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E3" i="1"/>
  <c r="F3" i="1"/>
  <c r="G3" i="1"/>
  <c r="H3" i="1"/>
  <c r="I3" i="1"/>
  <c r="J3" i="1"/>
  <c r="K3" i="1"/>
  <c r="L3" i="1"/>
  <c r="M3" i="1"/>
  <c r="N3" i="1"/>
  <c r="E18" i="1"/>
  <c r="D18" i="1"/>
  <c r="E6" i="1"/>
  <c r="F6" i="1"/>
  <c r="G6" i="1"/>
  <c r="H6" i="1"/>
  <c r="I6" i="1"/>
  <c r="J6" i="1"/>
  <c r="K6" i="1"/>
  <c r="L6" i="1"/>
  <c r="M6" i="1"/>
  <c r="N6" i="1"/>
  <c r="D6" i="1"/>
  <c r="F18" i="1"/>
  <c r="G18" i="1"/>
  <c r="H18" i="1"/>
  <c r="I18" i="1"/>
  <c r="J18" i="1"/>
  <c r="K18" i="1"/>
  <c r="L18" i="1"/>
  <c r="M18" i="1"/>
  <c r="N18" i="1"/>
  <c r="E21" i="1"/>
  <c r="F21" i="1"/>
  <c r="G21" i="1"/>
  <c r="H21" i="1"/>
  <c r="I21" i="1"/>
  <c r="J21" i="1"/>
  <c r="K21" i="1"/>
  <c r="L21" i="1"/>
  <c r="M21" i="1"/>
  <c r="N21" i="1"/>
  <c r="D21" i="1"/>
  <c r="E25" i="1"/>
  <c r="F25" i="1"/>
  <c r="G25" i="1"/>
  <c r="H25" i="1"/>
  <c r="I25" i="1"/>
  <c r="J25" i="1"/>
  <c r="K25" i="1"/>
  <c r="L25" i="1"/>
  <c r="M25" i="1"/>
  <c r="N25" i="1"/>
  <c r="D25" i="1"/>
  <c r="E30" i="1"/>
  <c r="F30" i="1"/>
  <c r="G30" i="1"/>
  <c r="H30" i="1"/>
  <c r="I30" i="1"/>
  <c r="J30" i="1"/>
  <c r="K30" i="1"/>
  <c r="L30" i="1"/>
  <c r="M30" i="1"/>
  <c r="N30" i="1"/>
  <c r="D30" i="1"/>
  <c r="E32" i="1"/>
  <c r="F32" i="1"/>
  <c r="G32" i="1"/>
  <c r="H32" i="1"/>
  <c r="I32" i="1"/>
  <c r="J32" i="1"/>
  <c r="K32" i="1"/>
  <c r="L32" i="1"/>
  <c r="M32" i="1"/>
  <c r="N32" i="1"/>
  <c r="D32" i="1"/>
  <c r="E39" i="1"/>
  <c r="F39" i="1"/>
  <c r="G39" i="1"/>
  <c r="H39" i="1"/>
  <c r="I39" i="1"/>
  <c r="J39" i="1"/>
  <c r="K39" i="1"/>
  <c r="L39" i="1"/>
  <c r="M39" i="1"/>
  <c r="N39" i="1"/>
  <c r="D39" i="1"/>
  <c r="E42" i="1"/>
  <c r="F42" i="1"/>
  <c r="G42" i="1"/>
  <c r="H42" i="1"/>
  <c r="I42" i="1"/>
  <c r="J42" i="1"/>
  <c r="K42" i="1"/>
  <c r="L42" i="1"/>
  <c r="M42" i="1"/>
  <c r="N42" i="1"/>
  <c r="D42" i="1"/>
  <c r="E48" i="1"/>
  <c r="F48" i="1"/>
  <c r="G48" i="1"/>
  <c r="H48" i="1"/>
  <c r="I48" i="1"/>
  <c r="J48" i="1"/>
  <c r="K48" i="1"/>
  <c r="L48" i="1"/>
  <c r="M48" i="1"/>
  <c r="N48" i="1"/>
  <c r="D48" i="1"/>
  <c r="D51" i="1"/>
  <c r="D50" i="1" s="1"/>
  <c r="E52" i="1"/>
  <c r="E51" i="1" s="1"/>
  <c r="E50" i="1" s="1"/>
  <c r="F52" i="1"/>
  <c r="F51" i="1" s="1"/>
  <c r="F50" i="1" s="1"/>
  <c r="G52" i="1"/>
  <c r="G51" i="1" s="1"/>
  <c r="G50" i="1" s="1"/>
  <c r="H52" i="1"/>
  <c r="H51" i="1" s="1"/>
  <c r="H50" i="1" s="1"/>
  <c r="I52" i="1"/>
  <c r="I51" i="1" s="1"/>
  <c r="I50" i="1" s="1"/>
  <c r="J52" i="1"/>
  <c r="J51" i="1" s="1"/>
  <c r="J50" i="1" s="1"/>
  <c r="K52" i="1"/>
  <c r="K51" i="1" s="1"/>
  <c r="K50" i="1" s="1"/>
  <c r="L52" i="1"/>
  <c r="L51" i="1" s="1"/>
  <c r="L50" i="1" s="1"/>
  <c r="M52" i="1"/>
  <c r="M51" i="1" s="1"/>
  <c r="M50" i="1" s="1"/>
  <c r="N52" i="1"/>
  <c r="N51" i="1" s="1"/>
  <c r="N50" i="1" s="1"/>
  <c r="D52" i="1"/>
  <c r="H55" i="1"/>
  <c r="H54" i="1" s="1"/>
  <c r="D56" i="1"/>
  <c r="D55" i="1" s="1"/>
  <c r="D54" i="1" s="1"/>
  <c r="E56" i="1"/>
  <c r="E55" i="1" s="1"/>
  <c r="E54" i="1" s="1"/>
  <c r="F56" i="1"/>
  <c r="F55" i="1" s="1"/>
  <c r="F54" i="1" s="1"/>
  <c r="G56" i="1"/>
  <c r="G55" i="1" s="1"/>
  <c r="G54" i="1" s="1"/>
  <c r="H56" i="1"/>
  <c r="I56" i="1"/>
  <c r="I55" i="1" s="1"/>
  <c r="I54" i="1" s="1"/>
  <c r="J56" i="1"/>
  <c r="J55" i="1" s="1"/>
  <c r="J54" i="1" s="1"/>
  <c r="K56" i="1"/>
  <c r="K55" i="1" s="1"/>
  <c r="K54" i="1" s="1"/>
  <c r="L56" i="1"/>
  <c r="L55" i="1" s="1"/>
  <c r="L54" i="1" s="1"/>
  <c r="M56" i="1"/>
  <c r="M55" i="1" s="1"/>
  <c r="M54" i="1" s="1"/>
  <c r="N56" i="1"/>
  <c r="N55" i="1" s="1"/>
  <c r="N54" i="1" s="1"/>
  <c r="I59" i="1"/>
  <c r="I58" i="1" s="1"/>
  <c r="L59" i="1"/>
  <c r="M59" i="1"/>
  <c r="E60" i="1"/>
  <c r="E59" i="1" s="1"/>
  <c r="F60" i="1"/>
  <c r="F59" i="1" s="1"/>
  <c r="G60" i="1"/>
  <c r="G59" i="1" s="1"/>
  <c r="H60" i="1"/>
  <c r="H59" i="1" s="1"/>
  <c r="I60" i="1"/>
  <c r="J60" i="1"/>
  <c r="J59" i="1" s="1"/>
  <c r="K60" i="1"/>
  <c r="K59" i="1" s="1"/>
  <c r="L60" i="1"/>
  <c r="M60" i="1"/>
  <c r="N60" i="1"/>
  <c r="N59" i="1" s="1"/>
  <c r="D60" i="1"/>
  <c r="D59" i="1" s="1"/>
  <c r="E73" i="1"/>
  <c r="E72" i="1" s="1"/>
  <c r="F73" i="1"/>
  <c r="F72" i="1" s="1"/>
  <c r="G73" i="1"/>
  <c r="G72" i="1" s="1"/>
  <c r="H73" i="1"/>
  <c r="H72" i="1" s="1"/>
  <c r="I73" i="1"/>
  <c r="I72" i="1" s="1"/>
  <c r="J73" i="1"/>
  <c r="J72" i="1" s="1"/>
  <c r="K73" i="1"/>
  <c r="K72" i="1" s="1"/>
  <c r="L73" i="1"/>
  <c r="L72" i="1" s="1"/>
  <c r="M73" i="1"/>
  <c r="M72" i="1" s="1"/>
  <c r="N73" i="1"/>
  <c r="N72" i="1" s="1"/>
  <c r="D73" i="1"/>
  <c r="D72" i="1" s="1"/>
  <c r="L58" i="1" l="1"/>
  <c r="H58" i="1"/>
  <c r="K58" i="1"/>
  <c r="E29" i="1"/>
  <c r="J58" i="1"/>
  <c r="N5" i="1"/>
  <c r="J5" i="1"/>
  <c r="K5" i="1"/>
  <c r="K4" i="1" s="1"/>
  <c r="G5" i="1"/>
  <c r="G4" i="1" s="1"/>
  <c r="M5" i="1"/>
  <c r="I5" i="1"/>
  <c r="E5" i="1"/>
  <c r="E4" i="1" s="1"/>
  <c r="G58" i="1"/>
  <c r="M29" i="1"/>
  <c r="I29" i="1"/>
  <c r="N58" i="1"/>
  <c r="F58" i="1"/>
  <c r="L29" i="1"/>
  <c r="F5" i="1"/>
  <c r="F4" i="1" s="1"/>
  <c r="H29" i="1"/>
  <c r="D29" i="1"/>
  <c r="K29" i="1"/>
  <c r="G29" i="1"/>
  <c r="N29" i="1"/>
  <c r="J29" i="1"/>
  <c r="F29" i="1"/>
  <c r="L5" i="1"/>
  <c r="H5" i="1"/>
  <c r="H4" i="1" s="1"/>
  <c r="D5" i="1"/>
  <c r="D4" i="1" s="1"/>
  <c r="D58" i="1"/>
  <c r="M4" i="1"/>
  <c r="I4" i="1"/>
  <c r="M58" i="1"/>
  <c r="E58" i="1"/>
  <c r="L4" i="1"/>
  <c r="J4" i="1" l="1"/>
  <c r="N4" i="1"/>
  <c r="D3" i="1"/>
  <c r="O3" i="1"/>
</calcChain>
</file>

<file path=xl/sharedStrings.xml><?xml version="1.0" encoding="utf-8"?>
<sst xmlns="http://schemas.openxmlformats.org/spreadsheetml/2006/main" count="521" uniqueCount="175">
  <si>
    <t>CODIGO</t>
  </si>
  <si>
    <t>NOMBRE</t>
  </si>
  <si>
    <t>INICIAL</t>
  </si>
  <si>
    <t>ADICIONES</t>
  </si>
  <si>
    <t>REDUCC.</t>
  </si>
  <si>
    <t>CREDITOS</t>
  </si>
  <si>
    <t>DISPONIBIL</t>
  </si>
  <si>
    <t>COMPROMISOS</t>
  </si>
  <si>
    <t>OBLIGACION</t>
  </si>
  <si>
    <t>PAGOS</t>
  </si>
  <si>
    <t>2</t>
  </si>
  <si>
    <t>GASTOS TOTALES</t>
  </si>
  <si>
    <t>21</t>
  </si>
  <si>
    <t>GASTOS DE FUNCIONAMIENTO</t>
  </si>
  <si>
    <t>2101</t>
  </si>
  <si>
    <t>GASOS DE PERSONAL</t>
  </si>
  <si>
    <t>210101</t>
  </si>
  <si>
    <t>SERVICIOS PERSONALES DIRECTOS</t>
  </si>
  <si>
    <t>Sueldos</t>
  </si>
  <si>
    <t>Prima De Navidad</t>
  </si>
  <si>
    <t>Prima De Vacaciones</t>
  </si>
  <si>
    <t>Vacaciones</t>
  </si>
  <si>
    <t>Bonificación por Recreación</t>
  </si>
  <si>
    <t>Bonificación por Servicios Decreto Nacional</t>
  </si>
  <si>
    <t>Prima de Servicios</t>
  </si>
  <si>
    <t>Cesantías</t>
  </si>
  <si>
    <t>Intereses a las Cesantías</t>
  </si>
  <si>
    <t>Bienestar Laboral y Capacitaciones</t>
  </si>
  <si>
    <t>Viáticos y Gastos de Viaje</t>
  </si>
  <si>
    <t>210102</t>
  </si>
  <si>
    <t>SERVICIOS PERSONALES INDIRECTOS</t>
  </si>
  <si>
    <t>Servicios Técnicos</t>
  </si>
  <si>
    <t>Fortalecimiento Institucional</t>
  </si>
  <si>
    <t>210103</t>
  </si>
  <si>
    <t>APORTES PREVISION Y SEGURIDAD SOCIAL- SECTOR PRIVADO</t>
  </si>
  <si>
    <t>Aportes para salud</t>
  </si>
  <si>
    <t>Aportes para Pensiones</t>
  </si>
  <si>
    <t>Aportes para Riesgos Profesionales</t>
  </si>
  <si>
    <t>210105</t>
  </si>
  <si>
    <t>CONTRIBUCIONES PARAFISCALES</t>
  </si>
  <si>
    <t>Cajas de Compensación Familiar</t>
  </si>
  <si>
    <t>ICBF</t>
  </si>
  <si>
    <t>Sena</t>
  </si>
  <si>
    <t>2102</t>
  </si>
  <si>
    <t>GASTOS GENERALES</t>
  </si>
  <si>
    <t>210201</t>
  </si>
  <si>
    <t>ADQUISICIÓN DE BIENES</t>
  </si>
  <si>
    <t>Materiales Y Suministros</t>
  </si>
  <si>
    <t>210202</t>
  </si>
  <si>
    <t>ADQUISICIÓN DE SERVICIOS</t>
  </si>
  <si>
    <t>Seguros Y Pólizas</t>
  </si>
  <si>
    <t>Gastos varios e imprevistos</t>
  </si>
  <si>
    <t>Servicios De Comunicación</t>
  </si>
  <si>
    <t>Actualización y Soporte Software Administrativo y Financiero</t>
  </si>
  <si>
    <t>Adquisición Software Operador Recaudo de Servicios de Terceros</t>
  </si>
  <si>
    <t>Adquisición muebles y equipos de oficina</t>
  </si>
  <si>
    <t>210203</t>
  </si>
  <si>
    <t>IMPUESTOS Y MULTAS</t>
  </si>
  <si>
    <t>Impuestos municipales</t>
  </si>
  <si>
    <t>Impuestos nacionales</t>
  </si>
  <si>
    <t>210204</t>
  </si>
  <si>
    <t>GASTOS FINANCIEROS</t>
  </si>
  <si>
    <t>Chequeras, libretas</t>
  </si>
  <si>
    <t>Gravamen Movimientos Financieros</t>
  </si>
  <si>
    <t>Comisiones</t>
  </si>
  <si>
    <t>Retención rendimientos Financieros</t>
  </si>
  <si>
    <t>Otros Gastos Financieros</t>
  </si>
  <si>
    <t>210205</t>
  </si>
  <si>
    <t>GASTOS LEGALES</t>
  </si>
  <si>
    <t>Estampillas Municipales</t>
  </si>
  <si>
    <t>22</t>
  </si>
  <si>
    <t>GASTOS DE OPERACIÓN</t>
  </si>
  <si>
    <t>2203</t>
  </si>
  <si>
    <t>GASTOS DE SERVICIOS</t>
  </si>
  <si>
    <t>220301</t>
  </si>
  <si>
    <t>GASTOS OPERATIVOS</t>
  </si>
  <si>
    <t>Servicio de Grúas</t>
  </si>
  <si>
    <t>24</t>
  </si>
  <si>
    <t>GASTOS DE INVERSION</t>
  </si>
  <si>
    <t>2401</t>
  </si>
  <si>
    <t>INVERSIONES DE CAPITAL</t>
  </si>
  <si>
    <t>240101</t>
  </si>
  <si>
    <t>PROYECTOS DE INVERSION</t>
  </si>
  <si>
    <t>Proyectos Estrategicos de Desarrollo Urbanistico Mpio Itagui - Adeli</t>
  </si>
  <si>
    <t>25</t>
  </si>
  <si>
    <t>OTROS RECURSOS DE CAPITAL</t>
  </si>
  <si>
    <t>2501</t>
  </si>
  <si>
    <t>DEL NIVEL MUNICIPAL</t>
  </si>
  <si>
    <t>250101</t>
  </si>
  <si>
    <t>CONVENIOS INTERADMINISTRATIVOS</t>
  </si>
  <si>
    <t>Ejecucion Conv Interadmon de Asociacion 049 de 2017 Municipio Itagui - ADELI Modernizacion, Ornato y Ahorro Energetico</t>
  </si>
  <si>
    <t>Ejecución Convenio 049 proyecto 4, gestión social y predial ayurá y compra de predios induamerica (adición 3)</t>
  </si>
  <si>
    <t>Ejecución Convenio Interadministrativo N° SI 330 - 2018 para poner en marcha el proyecto del centro de desarrollo cultural y ambiental el caribe</t>
  </si>
  <si>
    <t>Ejecucion Convenio Interadministrativo N°SI334 - 2018 para poner en marcha el proyecto de reposicion de la infraestructura fisica del centro de salud Santa Maria de la ESE hospital del sur Gabriel Jaramillo Piedrahita</t>
  </si>
  <si>
    <t>Ejecucion Convenio Interadministrativo N°SI 349 - 2018  para la construcción y renovación del Complejo Deportivo Oscar Lopez Escobar del Municipio de Itagüí</t>
  </si>
  <si>
    <t>Ejeción Convenio interadministrativo N° SGM 070 - 2019 proyecto de educacion y cultura ciudadana, con gestores y vigias pedagogicos del espacio publico en el Municipio de Itagüí</t>
  </si>
  <si>
    <t>Ejecucion convenio interadministrativo N° SM - 089 -2019 proyecto de modernizacion y actualizacion de la red semaforica del Municipio de Itagüí</t>
  </si>
  <si>
    <t>Ejecucion Convenio Interadministrativo N° SI-240-2019 primera fase de demolición del proyecto INDUAMERICA</t>
  </si>
  <si>
    <t>Ejecucion Convenio interadministrativo N° SI -278-2019  proyecto de modernización del espacio público y/o equipamiento en el Municipio</t>
  </si>
  <si>
    <t>Ejecucion Convenio 049 - 2017 adicion Nro 5 proyecto 4 - elaboracion de los diseños del centro zonal aburra sur</t>
  </si>
  <si>
    <t>Ejecución Convenio Interadministrativo N°SI 342 -2019 - proyecto del iluminación ornamental en temporada navideña en el Municipio de Itagüí</t>
  </si>
  <si>
    <t>2502</t>
  </si>
  <si>
    <t>CON RECURSOS DEL BALANCE Y CXC</t>
  </si>
  <si>
    <t>250201</t>
  </si>
  <si>
    <t>CON RECURSOS DE DESTINACIÓN PRESTABLECIDA</t>
  </si>
  <si>
    <t>PASIVO CONTIGENTE CONCYPA CONVENIO 049 MODERNIZACIÓN Y AHORRO ENERGETICO VIG 2018</t>
  </si>
  <si>
    <t>Ejecución Convenio Interadministrativo SI 349-2018 para la construcción y renovación del complejo deportivo Oscar López Escobar del Municipio de Itagui</t>
  </si>
  <si>
    <t>PRESUPUESTO
 DISPONIBLE</t>
  </si>
  <si>
    <t>%EJECUCION</t>
  </si>
  <si>
    <t>FUENTE</t>
  </si>
  <si>
    <t>EJECUCION DE GASTOS MES DE DICIEMBRE DE 2019</t>
  </si>
  <si>
    <t xml:space="preserve"> CONTRA CREDITOS</t>
  </si>
  <si>
    <t>PRESUPUESTO
 DEFINITIVO</t>
  </si>
  <si>
    <t xml:space="preserve">VERIFICAR ADICION </t>
  </si>
  <si>
    <t xml:space="preserve">LISTO </t>
  </si>
  <si>
    <t xml:space="preserve">AJUSTAR </t>
  </si>
  <si>
    <t xml:space="preserve">REVISAR </t>
  </si>
  <si>
    <t>LISTO ESTAMPILLAS</t>
  </si>
  <si>
    <t>LISTO</t>
  </si>
  <si>
    <t>DE ESTAMPILLAS</t>
  </si>
  <si>
    <t>EJECUCION DE GASTOS MES DE NOVIEMBRE DE 2019</t>
  </si>
  <si>
    <t>EJECUCION DE GASTOS MES DE OCTUBRE DE 2019</t>
  </si>
  <si>
    <t>EJECUCION DE INGRESOS MES DE OCTUBRE DE 2019</t>
  </si>
  <si>
    <t xml:space="preserve"> RUBRO</t>
  </si>
  <si>
    <t>REDUCCIONES</t>
  </si>
  <si>
    <t>PRESUPUESTO DEFINITIVO</t>
  </si>
  <si>
    <t>TOTAL RECAUDO</t>
  </si>
  <si>
    <t xml:space="preserve">SALDO POR EJECUTAR </t>
  </si>
  <si>
    <t>1</t>
  </si>
  <si>
    <t>INGRESOS TOTALES</t>
  </si>
  <si>
    <t>11</t>
  </si>
  <si>
    <t>INGRESOS CORRIENTES</t>
  </si>
  <si>
    <t>1101</t>
  </si>
  <si>
    <t>INGRESOS DE EXPLOTACION</t>
  </si>
  <si>
    <t>110101</t>
  </si>
  <si>
    <t>VENTA DE BIENES Y SERVICIOS</t>
  </si>
  <si>
    <t>Administracion de  Proyectos</t>
  </si>
  <si>
    <t>Servicio de Gruas</t>
  </si>
  <si>
    <t>1102</t>
  </si>
  <si>
    <t>APORTES Y TRANSFERENCIAS</t>
  </si>
  <si>
    <t>110201</t>
  </si>
  <si>
    <t>APORTES DIRECTOS</t>
  </si>
  <si>
    <t>Transferencias Municipio de Itagüí</t>
  </si>
  <si>
    <t>1103</t>
  </si>
  <si>
    <t>OTROS INGRESOS CORRIENTES</t>
  </si>
  <si>
    <t>110303</t>
  </si>
  <si>
    <t>RECONOCIMIENTO INCAPACIDADES</t>
  </si>
  <si>
    <t>Incapacidades Seguridad social</t>
  </si>
  <si>
    <t>12</t>
  </si>
  <si>
    <t>INGRESOS DE CAPITAL</t>
  </si>
  <si>
    <t>1204</t>
  </si>
  <si>
    <t>120401</t>
  </si>
  <si>
    <t>Conv Interadmon de Asociacion 049 de 2017 Municipio Itagui - ADELI Modernizacion, Ornato y Ahorro Energetico (vigencia futura 001)</t>
  </si>
  <si>
    <t>Rendimientos Financieros Recursos propios</t>
  </si>
  <si>
    <t>Rendimientos Financieros Desarrollo Proyecto Inmobiliario</t>
  </si>
  <si>
    <t>Convenio 049 proyecto 4, gestión social y predial ayurá y compra de predios induamerica (adición 3)</t>
  </si>
  <si>
    <t>Convenio Interadministrativo N° SI 330 - 2018 para poner en marcha el proyecto del centro de desarrollo cultural y ambiental el caribe</t>
  </si>
  <si>
    <t>Convenio Interadministrativo N°SI334 - 2018 para poner en marcha el proyecto de reposicion de la infraestructura fisica del centro de salud Santa Maria de la ESE hospital del sur Gabriel Jaramillo Piedrahita</t>
  </si>
  <si>
    <t>Ejecución Convenio Interadministrativo N°SI 349 - 2018  para la construcción y renovación del Complejo Deportivo Oscar López Escobar del Municipio de Itagüí</t>
  </si>
  <si>
    <t>Convenio interadministrativo N° SGM 070 - 2019 proyecto de educacion y cultura ciudadana, con gestores y vigias pedagogicos del espacio publico en el Municipio de Itagüí</t>
  </si>
  <si>
    <t>convenio interadministrativo N° SM - 089 -2019 proyecto de modernizacion y actualizacion de la red semaforica del Municipio de Itagüí</t>
  </si>
  <si>
    <t>Convenio Interadministrativo N° SI-240-2019 primera fase de demolición del proyecto INDUAMERICA</t>
  </si>
  <si>
    <t>Convenio interadministrativo N° SI-278-2019  proyecto de modernización del espacio público y/o equipamiento en el Municipio</t>
  </si>
  <si>
    <t>Convenio 049 - 2017 adicion Nro 5 proyecto 4 - elaboracion de los diseños del centro zonal aburra sur</t>
  </si>
  <si>
    <t>Convenio Interadministrativo N°SI 342 -2019 - proyecto del iluminación ornamental en temporada navideña en el Municipio de Itagüí</t>
  </si>
  <si>
    <t>1205</t>
  </si>
  <si>
    <t>RECURSOS DEL BALANCE Y CXC</t>
  </si>
  <si>
    <t>Administracion de Proyectos Vig. Anteriores</t>
  </si>
  <si>
    <t>Transferencias Mun. Itagui Vig. Anteriores</t>
  </si>
  <si>
    <t>CXC Convenio Interadministrativo SI 349-2018 para la construcción y renovación del complejo deportivo Oscar López Escobar del Municipio de Itagui</t>
  </si>
  <si>
    <t>Existencia caja y banco Recursos Propios</t>
  </si>
  <si>
    <t>EJECUCION DE INGRESOS MES DE NOVIEMBRE DE 2019</t>
  </si>
  <si>
    <t xml:space="preserve">                     TOTAL RECAUDO</t>
  </si>
  <si>
    <t xml:space="preserve">              SALDO POR
                 EJECUTAR </t>
  </si>
  <si>
    <t>EJECUCION DE INGRESOS MES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</si>
</sst>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);\(#,##0.00\)"/>
  </numFmts>
  <fonts count="6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0" xfId="0" applyFont="1"/>
    <xf numFmtId="9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/>
    </xf>
    <xf numFmtId="9" fontId="2" fillId="0" borderId="1" xfId="0" applyNumberFormat="1" applyFont="1" applyBorder="1"/>
    <xf numFmtId="0" fontId="0" fillId="0" borderId="0" xfId="0" applyAlignment="1">
      <alignment wrapText="1"/>
    </xf>
    <xf numFmtId="9" fontId="2" fillId="0" borderId="1" xfId="3" applyFont="1" applyBorder="1"/>
    <xf numFmtId="9" fontId="4" fillId="0" borderId="1" xfId="3" applyFont="1" applyBorder="1"/>
    <xf numFmtId="9" fontId="0" fillId="0" borderId="1" xfId="1" applyFont="1" applyBorder="1"/>
    <xf numFmtId="0" fontId="0" fillId="0" borderId="1" xfId="0" applyBorder="1"/>
    <xf numFmtId="4" fontId="0" fillId="0" borderId="1" xfId="0" applyNumberFormat="1" applyBorder="1"/>
    <xf numFmtId="44" fontId="0" fillId="0" borderId="1" xfId="2" applyFont="1" applyFill="1" applyBorder="1"/>
    <xf numFmtId="44" fontId="0" fillId="0" borderId="0" xfId="0" applyNumberFormat="1"/>
    <xf numFmtId="164" fontId="0" fillId="0" borderId="0" xfId="0" applyNumberFormat="1"/>
    <xf numFmtId="164" fontId="5" fillId="0" borderId="1" xfId="0" applyNumberFormat="1" applyFont="1" applyFill="1" applyBorder="1" applyAlignment="1">
      <alignment vertical="top"/>
    </xf>
    <xf numFmtId="0" fontId="4" fillId="0" borderId="1" xfId="0" applyFont="1" applyBorder="1"/>
    <xf numFmtId="4" fontId="4" fillId="0" borderId="0" xfId="0" applyNumberFormat="1" applyFont="1"/>
    <xf numFmtId="0" fontId="4" fillId="0" borderId="0" xfId="0" applyFont="1"/>
    <xf numFmtId="9" fontId="2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/>
    </xf>
    <xf numFmtId="0" fontId="4" fillId="0" borderId="0" xfId="4"/>
    <xf numFmtId="0" fontId="2" fillId="3" borderId="1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0" fontId="2" fillId="0" borderId="1" xfId="4" applyFont="1" applyBorder="1" applyAlignment="1">
      <alignment vertical="top"/>
    </xf>
    <xf numFmtId="164" fontId="2" fillId="0" borderId="1" xfId="4" applyNumberFormat="1" applyFont="1" applyBorder="1" applyAlignment="1">
      <alignment vertical="top"/>
    </xf>
    <xf numFmtId="0" fontId="4" fillId="0" borderId="1" xfId="4" applyFont="1" applyBorder="1" applyAlignment="1">
      <alignment vertical="top"/>
    </xf>
    <xf numFmtId="164" fontId="4" fillId="0" borderId="1" xfId="4" applyNumberFormat="1" applyFont="1" applyBorder="1" applyAlignment="1">
      <alignment vertical="top"/>
    </xf>
    <xf numFmtId="0" fontId="4" fillId="0" borderId="1" xfId="4" applyFont="1" applyBorder="1" applyAlignment="1">
      <alignment vertical="top" wrapText="1"/>
    </xf>
    <xf numFmtId="0" fontId="2" fillId="0" borderId="1" xfId="4" applyFont="1" applyBorder="1" applyAlignment="1">
      <alignment vertical="top" wrapText="1"/>
    </xf>
    <xf numFmtId="0" fontId="4" fillId="0" borderId="0" xfId="4" applyFont="1" applyBorder="1" applyAlignment="1">
      <alignment vertical="top"/>
    </xf>
    <xf numFmtId="0" fontId="4" fillId="0" borderId="0" xfId="4" applyFont="1" applyBorder="1"/>
    <xf numFmtId="9" fontId="4" fillId="0" borderId="0" xfId="3" applyFont="1" applyBorder="1"/>
    <xf numFmtId="0" fontId="4" fillId="0" borderId="0" xfId="4" applyBorder="1"/>
    <xf numFmtId="0" fontId="3" fillId="2" borderId="2" xfId="4" applyFont="1" applyFill="1" applyBorder="1" applyAlignment="1">
      <alignment horizontal="center" vertical="center" wrapText="1"/>
    </xf>
    <xf numFmtId="0" fontId="2" fillId="0" borderId="0" xfId="4" applyFont="1"/>
    <xf numFmtId="0" fontId="4" fillId="0" borderId="1" xfId="4" applyBorder="1" applyAlignment="1">
      <alignment vertical="top"/>
    </xf>
    <xf numFmtId="164" fontId="4" fillId="0" borderId="1" xfId="4" applyNumberFormat="1" applyBorder="1" applyAlignment="1">
      <alignment vertical="top"/>
    </xf>
    <xf numFmtId="0" fontId="4" fillId="0" borderId="1" xfId="4" applyBorder="1" applyAlignment="1">
      <alignment vertical="top" wrapText="1"/>
    </xf>
    <xf numFmtId="0" fontId="4" fillId="0" borderId="0" xfId="4" applyAlignment="1">
      <alignment vertical="top"/>
    </xf>
    <xf numFmtId="9" fontId="2" fillId="0" borderId="0" xfId="3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9" fontId="2" fillId="0" borderId="0" xfId="3" applyFont="1" applyBorder="1"/>
  </cellXfs>
  <cellStyles count="5">
    <cellStyle name="Moneda" xfId="2" builtinId="4"/>
    <cellStyle name="Normal" xfId="0" builtinId="0"/>
    <cellStyle name="Normal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workbookViewId="0">
      <selection activeCell="D21" sqref="D21"/>
    </sheetView>
  </sheetViews>
  <sheetFormatPr baseColWidth="10" defaultColWidth="6.85546875" defaultRowHeight="12.75" customHeight="1" x14ac:dyDescent="0.2"/>
  <cols>
    <col min="1" max="1" width="15.5703125" style="29" customWidth="1"/>
    <col min="2" max="2" width="11.28515625" style="29" customWidth="1"/>
    <col min="3" max="3" width="38.7109375" style="29" customWidth="1"/>
    <col min="4" max="5" width="17" style="29" bestFit="1" customWidth="1"/>
    <col min="6" max="6" width="15.85546875" style="29" bestFit="1" customWidth="1"/>
    <col min="7" max="7" width="20.5703125" style="29" customWidth="1"/>
    <col min="8" max="8" width="21" style="29" customWidth="1"/>
    <col min="9" max="9" width="21.140625" style="29" customWidth="1"/>
    <col min="10" max="10" width="12.85546875" style="29" bestFit="1" customWidth="1"/>
    <col min="11" max="16384" width="6.85546875" style="29"/>
  </cols>
  <sheetData>
    <row r="1" spans="1:10" ht="17.25" customHeight="1" x14ac:dyDescent="0.2">
      <c r="A1" s="42" t="s">
        <v>171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6.25" customHeight="1" x14ac:dyDescent="0.2">
      <c r="A2" s="30" t="s">
        <v>123</v>
      </c>
      <c r="B2" s="30" t="s">
        <v>109</v>
      </c>
      <c r="C2" s="30" t="s">
        <v>1</v>
      </c>
      <c r="D2" s="30" t="s">
        <v>2</v>
      </c>
      <c r="E2" s="30" t="s">
        <v>3</v>
      </c>
      <c r="F2" s="30" t="s">
        <v>124</v>
      </c>
      <c r="G2" s="31" t="s">
        <v>125</v>
      </c>
      <c r="H2" s="30" t="s">
        <v>172</v>
      </c>
      <c r="I2" s="31" t="s">
        <v>173</v>
      </c>
      <c r="J2" s="30" t="s">
        <v>108</v>
      </c>
    </row>
    <row r="3" spans="1:10" s="43" customFormat="1" ht="12.75" customHeight="1" x14ac:dyDescent="0.2">
      <c r="A3" s="32" t="s">
        <v>128</v>
      </c>
      <c r="B3" s="32"/>
      <c r="C3" s="32" t="s">
        <v>129</v>
      </c>
      <c r="D3" s="33">
        <f>+D4+D15</f>
        <v>25290906041</v>
      </c>
      <c r="E3" s="33">
        <f t="shared" ref="E3:H3" si="0">+E4+E15</f>
        <v>52090198455.889999</v>
      </c>
      <c r="F3" s="33">
        <f t="shared" si="0"/>
        <v>4653299789</v>
      </c>
      <c r="G3" s="33">
        <f t="shared" si="0"/>
        <v>72727804707.889999</v>
      </c>
      <c r="H3" s="33">
        <f t="shared" si="0"/>
        <v>54719163747.879997</v>
      </c>
      <c r="I3" s="33">
        <f>+I4+I15</f>
        <v>18647428711.919998</v>
      </c>
      <c r="J3" s="14">
        <f>+H3/G3</f>
        <v>0.75238299805223874</v>
      </c>
    </row>
    <row r="4" spans="1:10" s="43" customFormat="1" ht="12.75" customHeight="1" x14ac:dyDescent="0.2">
      <c r="A4" s="32" t="s">
        <v>130</v>
      </c>
      <c r="B4" s="32"/>
      <c r="C4" s="32" t="s">
        <v>131</v>
      </c>
      <c r="D4" s="33">
        <f>+D5+D9+D12</f>
        <v>1711568391</v>
      </c>
      <c r="E4" s="33">
        <f t="shared" ref="E4:H4" si="1">+E5+E9+E12</f>
        <v>0</v>
      </c>
      <c r="F4" s="33">
        <f t="shared" si="1"/>
        <v>0</v>
      </c>
      <c r="G4" s="33">
        <f t="shared" si="1"/>
        <v>1711568391</v>
      </c>
      <c r="H4" s="33">
        <f t="shared" si="1"/>
        <v>1493080679.0799999</v>
      </c>
      <c r="I4" s="33">
        <f>+I5+I9+I12</f>
        <v>220905260.92000002</v>
      </c>
      <c r="J4" s="14">
        <f t="shared" ref="J4:J36" si="2">+H4/G4</f>
        <v>0.87234649046518875</v>
      </c>
    </row>
    <row r="5" spans="1:10" s="43" customFormat="1" ht="12.75" customHeight="1" x14ac:dyDescent="0.2">
      <c r="A5" s="32" t="s">
        <v>132</v>
      </c>
      <c r="B5" s="32"/>
      <c r="C5" s="32" t="s">
        <v>133</v>
      </c>
      <c r="D5" s="33">
        <f t="shared" ref="D5:H5" si="3">+D6</f>
        <v>1311568391</v>
      </c>
      <c r="E5" s="33">
        <f t="shared" si="3"/>
        <v>0</v>
      </c>
      <c r="F5" s="33">
        <f t="shared" si="3"/>
        <v>0</v>
      </c>
      <c r="G5" s="33">
        <f t="shared" si="3"/>
        <v>1311568391</v>
      </c>
      <c r="H5" s="33">
        <f t="shared" si="3"/>
        <v>1223996462.0799999</v>
      </c>
      <c r="I5" s="33">
        <f>+I6</f>
        <v>87571928.920000002</v>
      </c>
      <c r="J5" s="14">
        <f t="shared" si="2"/>
        <v>0.93323113798645974</v>
      </c>
    </row>
    <row r="6" spans="1:10" s="43" customFormat="1" ht="12.75" customHeight="1" x14ac:dyDescent="0.2">
      <c r="A6" s="32" t="s">
        <v>134</v>
      </c>
      <c r="B6" s="32"/>
      <c r="C6" s="32" t="s">
        <v>135</v>
      </c>
      <c r="D6" s="33">
        <f t="shared" ref="D6:H6" si="4">+SUM(D7:D8)</f>
        <v>1311568391</v>
      </c>
      <c r="E6" s="33">
        <f t="shared" si="4"/>
        <v>0</v>
      </c>
      <c r="F6" s="33">
        <f t="shared" si="4"/>
        <v>0</v>
      </c>
      <c r="G6" s="33">
        <f t="shared" si="4"/>
        <v>1311568391</v>
      </c>
      <c r="H6" s="33">
        <f t="shared" si="4"/>
        <v>1223996462.0799999</v>
      </c>
      <c r="I6" s="33">
        <f>+SUM(I7:I8)</f>
        <v>87571928.920000002</v>
      </c>
      <c r="J6" s="14">
        <f t="shared" si="2"/>
        <v>0.93323113798645974</v>
      </c>
    </row>
    <row r="7" spans="1:10" ht="12.75" customHeight="1" x14ac:dyDescent="0.2">
      <c r="A7" s="44">
        <v>11010101</v>
      </c>
      <c r="B7" s="44">
        <v>102</v>
      </c>
      <c r="C7" s="44" t="s">
        <v>136</v>
      </c>
      <c r="D7" s="45">
        <v>1244568391</v>
      </c>
      <c r="E7" s="45">
        <v>0</v>
      </c>
      <c r="F7" s="45">
        <v>0</v>
      </c>
      <c r="G7" s="45">
        <v>1244568391</v>
      </c>
      <c r="H7" s="45">
        <v>1223996462.0799999</v>
      </c>
      <c r="I7" s="45">
        <v>20571928.920000002</v>
      </c>
      <c r="J7" s="14">
        <f t="shared" si="2"/>
        <v>0.98347063201286133</v>
      </c>
    </row>
    <row r="8" spans="1:10" ht="12.75" customHeight="1" x14ac:dyDescent="0.2">
      <c r="A8" s="44">
        <v>11010102</v>
      </c>
      <c r="B8" s="44">
        <v>108</v>
      </c>
      <c r="C8" s="44" t="s">
        <v>137</v>
      </c>
      <c r="D8" s="45">
        <v>67000000</v>
      </c>
      <c r="E8" s="45">
        <v>0</v>
      </c>
      <c r="F8" s="45">
        <v>0</v>
      </c>
      <c r="G8" s="45">
        <v>67000000</v>
      </c>
      <c r="H8" s="45">
        <v>0</v>
      </c>
      <c r="I8" s="45">
        <v>67000000</v>
      </c>
      <c r="J8" s="14">
        <f t="shared" si="2"/>
        <v>0</v>
      </c>
    </row>
    <row r="9" spans="1:10" s="43" customFormat="1" ht="12.75" customHeight="1" x14ac:dyDescent="0.2">
      <c r="A9" s="32" t="s">
        <v>138</v>
      </c>
      <c r="B9" s="32"/>
      <c r="C9" s="32" t="s">
        <v>139</v>
      </c>
      <c r="D9" s="33">
        <f t="shared" ref="D9:H10" si="5">+D10</f>
        <v>400000000</v>
      </c>
      <c r="E9" s="33">
        <f t="shared" si="5"/>
        <v>0</v>
      </c>
      <c r="F9" s="33">
        <f t="shared" si="5"/>
        <v>0</v>
      </c>
      <c r="G9" s="33">
        <f t="shared" si="5"/>
        <v>400000000</v>
      </c>
      <c r="H9" s="33">
        <f>+H10</f>
        <v>266666668</v>
      </c>
      <c r="I9" s="33">
        <f>+I10</f>
        <v>133333332</v>
      </c>
      <c r="J9" s="14">
        <f t="shared" si="2"/>
        <v>0.66666667000000002</v>
      </c>
    </row>
    <row r="10" spans="1:10" s="43" customFormat="1" ht="12.75" customHeight="1" x14ac:dyDescent="0.2">
      <c r="A10" s="32" t="s">
        <v>140</v>
      </c>
      <c r="B10" s="32"/>
      <c r="C10" s="32" t="s">
        <v>141</v>
      </c>
      <c r="D10" s="33">
        <f t="shared" si="5"/>
        <v>400000000</v>
      </c>
      <c r="E10" s="33">
        <f t="shared" si="5"/>
        <v>0</v>
      </c>
      <c r="F10" s="33">
        <f t="shared" si="5"/>
        <v>0</v>
      </c>
      <c r="G10" s="33">
        <f t="shared" si="5"/>
        <v>400000000</v>
      </c>
      <c r="H10" s="33">
        <f t="shared" si="5"/>
        <v>266666668</v>
      </c>
      <c r="I10" s="33">
        <f>+I11</f>
        <v>133333332</v>
      </c>
      <c r="J10" s="14">
        <f t="shared" si="2"/>
        <v>0.66666667000000002</v>
      </c>
    </row>
    <row r="11" spans="1:10" ht="12.75" customHeight="1" x14ac:dyDescent="0.2">
      <c r="A11" s="44">
        <v>11020100</v>
      </c>
      <c r="B11" s="44">
        <v>101</v>
      </c>
      <c r="C11" s="44" t="s">
        <v>142</v>
      </c>
      <c r="D11" s="45">
        <v>400000000</v>
      </c>
      <c r="E11" s="45">
        <v>0</v>
      </c>
      <c r="F11" s="45">
        <v>0</v>
      </c>
      <c r="G11" s="45">
        <v>400000000</v>
      </c>
      <c r="H11" s="45">
        <v>266666668</v>
      </c>
      <c r="I11" s="45">
        <v>133333332</v>
      </c>
      <c r="J11" s="14">
        <f t="shared" si="2"/>
        <v>0.66666667000000002</v>
      </c>
    </row>
    <row r="12" spans="1:10" s="43" customFormat="1" ht="12.75" customHeight="1" x14ac:dyDescent="0.2">
      <c r="A12" s="32" t="s">
        <v>143</v>
      </c>
      <c r="B12" s="32"/>
      <c r="C12" s="32" t="s">
        <v>144</v>
      </c>
      <c r="D12" s="33">
        <v>0</v>
      </c>
      <c r="E12" s="33">
        <v>0</v>
      </c>
      <c r="F12" s="33">
        <v>0</v>
      </c>
      <c r="G12" s="33">
        <v>0</v>
      </c>
      <c r="H12" s="33">
        <v>2417549</v>
      </c>
      <c r="I12" s="33">
        <v>0</v>
      </c>
      <c r="J12" s="14">
        <v>0</v>
      </c>
    </row>
    <row r="13" spans="1:10" s="43" customFormat="1" ht="12.75" customHeight="1" x14ac:dyDescent="0.2">
      <c r="A13" s="32" t="s">
        <v>145</v>
      </c>
      <c r="B13" s="32"/>
      <c r="C13" s="32" t="s">
        <v>146</v>
      </c>
      <c r="D13" s="33">
        <v>0</v>
      </c>
      <c r="E13" s="33">
        <v>0</v>
      </c>
      <c r="F13" s="33">
        <v>0</v>
      </c>
      <c r="G13" s="33">
        <v>0</v>
      </c>
      <c r="H13" s="33">
        <v>2417549</v>
      </c>
      <c r="I13" s="33">
        <v>0</v>
      </c>
      <c r="J13" s="14">
        <v>0</v>
      </c>
    </row>
    <row r="14" spans="1:10" ht="12.75" customHeight="1" x14ac:dyDescent="0.2">
      <c r="A14" s="44">
        <v>11030300</v>
      </c>
      <c r="B14" s="44">
        <v>101</v>
      </c>
      <c r="C14" s="44" t="s">
        <v>147</v>
      </c>
      <c r="D14" s="45">
        <v>0</v>
      </c>
      <c r="E14" s="45">
        <v>0</v>
      </c>
      <c r="F14" s="45">
        <v>0</v>
      </c>
      <c r="G14" s="45">
        <v>0</v>
      </c>
      <c r="H14" s="45">
        <v>2417549</v>
      </c>
      <c r="I14" s="45">
        <v>0</v>
      </c>
      <c r="J14" s="15">
        <v>0</v>
      </c>
    </row>
    <row r="15" spans="1:10" s="43" customFormat="1" ht="12.75" customHeight="1" x14ac:dyDescent="0.2">
      <c r="A15" s="32" t="s">
        <v>148</v>
      </c>
      <c r="B15" s="32"/>
      <c r="C15" s="32" t="s">
        <v>149</v>
      </c>
      <c r="D15" s="33">
        <f t="shared" ref="D15:H15" si="6">+D16+D31</f>
        <v>23579337650</v>
      </c>
      <c r="E15" s="33">
        <f t="shared" si="6"/>
        <v>52090198455.889999</v>
      </c>
      <c r="F15" s="33">
        <f t="shared" si="6"/>
        <v>4653299789</v>
      </c>
      <c r="G15" s="33">
        <f t="shared" si="6"/>
        <v>71016236316.889999</v>
      </c>
      <c r="H15" s="33">
        <f t="shared" si="6"/>
        <v>53226083068.799995</v>
      </c>
      <c r="I15" s="33">
        <f>+I16+I31</f>
        <v>18426523451</v>
      </c>
      <c r="J15" s="14">
        <f t="shared" si="2"/>
        <v>0.74949174765181237</v>
      </c>
    </row>
    <row r="16" spans="1:10" s="43" customFormat="1" ht="12.75" customHeight="1" x14ac:dyDescent="0.2">
      <c r="A16" s="32" t="s">
        <v>150</v>
      </c>
      <c r="B16" s="32"/>
      <c r="C16" s="32" t="s">
        <v>85</v>
      </c>
      <c r="D16" s="33">
        <f t="shared" ref="D16:H16" si="7">+D17</f>
        <v>23579337650</v>
      </c>
      <c r="E16" s="33">
        <f t="shared" si="7"/>
        <v>35335897164</v>
      </c>
      <c r="F16" s="33">
        <f t="shared" si="7"/>
        <v>0</v>
      </c>
      <c r="G16" s="33">
        <f t="shared" si="7"/>
        <v>58915234814</v>
      </c>
      <c r="H16" s="33">
        <f t="shared" si="7"/>
        <v>41826067164.919998</v>
      </c>
      <c r="I16" s="33">
        <f>+I17</f>
        <v>17095135451</v>
      </c>
      <c r="J16" s="14">
        <f t="shared" si="2"/>
        <v>0.70993635681786149</v>
      </c>
    </row>
    <row r="17" spans="1:10" s="43" customFormat="1" ht="12.75" customHeight="1" x14ac:dyDescent="0.2">
      <c r="A17" s="32" t="s">
        <v>151</v>
      </c>
      <c r="B17" s="32"/>
      <c r="C17" s="32" t="s">
        <v>87</v>
      </c>
      <c r="D17" s="33">
        <f>+SUM(D18:D30)</f>
        <v>23579337650</v>
      </c>
      <c r="E17" s="33">
        <f t="shared" ref="E17:H17" si="8">+SUM(E18:E30)</f>
        <v>35335897164</v>
      </c>
      <c r="F17" s="33">
        <f t="shared" si="8"/>
        <v>0</v>
      </c>
      <c r="G17" s="33">
        <f t="shared" si="8"/>
        <v>58915234814</v>
      </c>
      <c r="H17" s="33">
        <f t="shared" si="8"/>
        <v>41826067164.919998</v>
      </c>
      <c r="I17" s="33">
        <f>+SUM(I18:I30)</f>
        <v>17095135451</v>
      </c>
      <c r="J17" s="14">
        <f t="shared" si="2"/>
        <v>0.70993635681786149</v>
      </c>
    </row>
    <row r="18" spans="1:10" ht="51" x14ac:dyDescent="0.2">
      <c r="A18" s="44">
        <v>12040100</v>
      </c>
      <c r="B18" s="44">
        <v>115</v>
      </c>
      <c r="C18" s="46" t="s">
        <v>152</v>
      </c>
      <c r="D18" s="45">
        <v>5691235616</v>
      </c>
      <c r="E18" s="45">
        <v>0</v>
      </c>
      <c r="F18" s="45">
        <v>0</v>
      </c>
      <c r="G18" s="45">
        <v>5691235616</v>
      </c>
      <c r="H18" s="45">
        <v>3794157076</v>
      </c>
      <c r="I18" s="45">
        <v>1897078540</v>
      </c>
      <c r="J18" s="15">
        <f t="shared" si="2"/>
        <v>0.66666666643238826</v>
      </c>
    </row>
    <row r="19" spans="1:10" x14ac:dyDescent="0.2">
      <c r="A19" s="44">
        <v>12040111</v>
      </c>
      <c r="B19" s="44">
        <v>101</v>
      </c>
      <c r="C19" s="46" t="s">
        <v>153</v>
      </c>
      <c r="D19" s="45">
        <v>0</v>
      </c>
      <c r="E19" s="45">
        <v>0</v>
      </c>
      <c r="F19" s="45">
        <v>0</v>
      </c>
      <c r="G19" s="45">
        <v>0</v>
      </c>
      <c r="H19" s="45">
        <v>5961141.6699999999</v>
      </c>
      <c r="I19" s="45">
        <v>0</v>
      </c>
      <c r="J19" s="15">
        <v>0</v>
      </c>
    </row>
    <row r="20" spans="1:10" ht="25.5" x14ac:dyDescent="0.2">
      <c r="A20" s="44">
        <v>12040115</v>
      </c>
      <c r="B20" s="44">
        <v>105</v>
      </c>
      <c r="C20" s="46" t="s">
        <v>154</v>
      </c>
      <c r="D20" s="45">
        <v>0</v>
      </c>
      <c r="E20" s="45">
        <v>0</v>
      </c>
      <c r="F20" s="45">
        <v>0</v>
      </c>
      <c r="G20" s="45">
        <v>0</v>
      </c>
      <c r="H20" s="45">
        <v>6660.25</v>
      </c>
      <c r="I20" s="45">
        <v>0</v>
      </c>
      <c r="J20" s="15">
        <v>0</v>
      </c>
    </row>
    <row r="21" spans="1:10" ht="38.25" x14ac:dyDescent="0.2">
      <c r="A21" s="44">
        <v>12040124</v>
      </c>
      <c r="B21" s="44">
        <v>126</v>
      </c>
      <c r="C21" s="46" t="s">
        <v>155</v>
      </c>
      <c r="D21" s="45">
        <v>262908960</v>
      </c>
      <c r="E21" s="45">
        <v>179350000</v>
      </c>
      <c r="F21" s="45">
        <v>0</v>
      </c>
      <c r="G21" s="45">
        <v>442258960</v>
      </c>
      <c r="H21" s="45">
        <v>198086991</v>
      </c>
      <c r="I21" s="45">
        <v>244171969</v>
      </c>
      <c r="J21" s="15">
        <f t="shared" si="2"/>
        <v>0.44789819747235871</v>
      </c>
    </row>
    <row r="22" spans="1:10" ht="38.25" x14ac:dyDescent="0.2">
      <c r="A22" s="44">
        <v>12040127</v>
      </c>
      <c r="B22" s="44">
        <v>128</v>
      </c>
      <c r="C22" s="46" t="s">
        <v>156</v>
      </c>
      <c r="D22" s="45">
        <v>12097063308</v>
      </c>
      <c r="E22" s="45">
        <v>178232476</v>
      </c>
      <c r="F22" s="45">
        <v>0</v>
      </c>
      <c r="G22" s="45">
        <v>12275295784</v>
      </c>
      <c r="H22" s="45">
        <v>5624467534</v>
      </c>
      <c r="I22" s="45">
        <v>6650828250</v>
      </c>
      <c r="J22" s="15">
        <f t="shared" si="2"/>
        <v>0.45819405356660364</v>
      </c>
    </row>
    <row r="23" spans="1:10" ht="63.75" x14ac:dyDescent="0.2">
      <c r="A23" s="44">
        <v>12040128</v>
      </c>
      <c r="B23" s="44">
        <v>129</v>
      </c>
      <c r="C23" s="46" t="s">
        <v>157</v>
      </c>
      <c r="D23" s="45">
        <v>5528129766</v>
      </c>
      <c r="E23" s="45">
        <v>1943113601</v>
      </c>
      <c r="F23" s="45">
        <v>0</v>
      </c>
      <c r="G23" s="45">
        <v>7471243367</v>
      </c>
      <c r="H23" s="45">
        <v>5984701382</v>
      </c>
      <c r="I23" s="45">
        <v>1486541985</v>
      </c>
      <c r="J23" s="15">
        <f t="shared" si="2"/>
        <v>0.8010315135006898</v>
      </c>
    </row>
    <row r="24" spans="1:10" ht="51" x14ac:dyDescent="0.2">
      <c r="A24" s="44">
        <v>12040129</v>
      </c>
      <c r="B24" s="44">
        <v>130</v>
      </c>
      <c r="C24" s="46" t="s">
        <v>158</v>
      </c>
      <c r="D24" s="45">
        <v>0</v>
      </c>
      <c r="E24" s="45">
        <v>10895924150</v>
      </c>
      <c r="F24" s="45">
        <v>0</v>
      </c>
      <c r="G24" s="45">
        <v>10895924150</v>
      </c>
      <c r="H24" s="45">
        <v>8944871240</v>
      </c>
      <c r="I24" s="45">
        <v>1951052910</v>
      </c>
      <c r="J24" s="15">
        <f t="shared" si="2"/>
        <v>0.82093736307810106</v>
      </c>
    </row>
    <row r="25" spans="1:10" ht="63.75" x14ac:dyDescent="0.2">
      <c r="A25" s="44">
        <v>12040130</v>
      </c>
      <c r="B25" s="44">
        <v>131</v>
      </c>
      <c r="C25" s="46" t="s">
        <v>159</v>
      </c>
      <c r="D25" s="45">
        <v>0</v>
      </c>
      <c r="E25" s="45">
        <v>843363194</v>
      </c>
      <c r="F25" s="45">
        <v>0</v>
      </c>
      <c r="G25" s="45">
        <v>843363194</v>
      </c>
      <c r="H25" s="45">
        <v>730528741</v>
      </c>
      <c r="I25" s="45">
        <v>112834453</v>
      </c>
      <c r="J25" s="15">
        <f t="shared" si="2"/>
        <v>0.8662089431899016</v>
      </c>
    </row>
    <row r="26" spans="1:10" ht="51" x14ac:dyDescent="0.2">
      <c r="A26" s="44">
        <v>12040131</v>
      </c>
      <c r="B26" s="44">
        <v>132</v>
      </c>
      <c r="C26" s="46" t="s">
        <v>160</v>
      </c>
      <c r="D26" s="45">
        <v>0</v>
      </c>
      <c r="E26" s="45">
        <v>10082762744</v>
      </c>
      <c r="F26" s="45">
        <v>0</v>
      </c>
      <c r="G26" s="45">
        <v>10082762744</v>
      </c>
      <c r="H26" s="45">
        <v>9050417999</v>
      </c>
      <c r="I26" s="45">
        <v>1032344745</v>
      </c>
      <c r="J26" s="15">
        <f t="shared" si="2"/>
        <v>0.89761290915881931</v>
      </c>
    </row>
    <row r="27" spans="1:10" ht="38.25" x14ac:dyDescent="0.2">
      <c r="A27" s="44">
        <v>12040132</v>
      </c>
      <c r="B27" s="44">
        <v>133</v>
      </c>
      <c r="C27" s="46" t="s">
        <v>161</v>
      </c>
      <c r="D27" s="45">
        <v>0</v>
      </c>
      <c r="E27" s="45">
        <v>1257901633</v>
      </c>
      <c r="F27" s="45">
        <v>0</v>
      </c>
      <c r="G27" s="45">
        <v>1257901633</v>
      </c>
      <c r="H27" s="45">
        <v>854220033</v>
      </c>
      <c r="I27" s="45">
        <v>403681600</v>
      </c>
      <c r="J27" s="15">
        <f t="shared" si="2"/>
        <v>0.67908333258360587</v>
      </c>
    </row>
    <row r="28" spans="1:10" ht="38.25" x14ac:dyDescent="0.2">
      <c r="A28" s="44">
        <v>12040133</v>
      </c>
      <c r="B28" s="44">
        <v>134</v>
      </c>
      <c r="C28" s="46" t="s">
        <v>162</v>
      </c>
      <c r="D28" s="45">
        <v>0</v>
      </c>
      <c r="E28" s="45">
        <v>8238711994</v>
      </c>
      <c r="F28" s="45">
        <v>0</v>
      </c>
      <c r="G28" s="45">
        <v>8238711994</v>
      </c>
      <c r="H28" s="45">
        <v>5122711995</v>
      </c>
      <c r="I28" s="45">
        <v>3115999999</v>
      </c>
      <c r="J28" s="15">
        <f t="shared" si="2"/>
        <v>0.62178554108102257</v>
      </c>
    </row>
    <row r="29" spans="1:10" ht="38.25" x14ac:dyDescent="0.2">
      <c r="A29" s="44">
        <v>12040134</v>
      </c>
      <c r="B29" s="44">
        <v>135</v>
      </c>
      <c r="C29" s="46" t="s">
        <v>163</v>
      </c>
      <c r="D29" s="45">
        <v>0</v>
      </c>
      <c r="E29" s="45">
        <v>200601000</v>
      </c>
      <c r="F29" s="45">
        <v>0</v>
      </c>
      <c r="G29" s="45">
        <v>200601000</v>
      </c>
      <c r="H29" s="45">
        <v>0</v>
      </c>
      <c r="I29" s="45">
        <v>200601000</v>
      </c>
      <c r="J29" s="15">
        <f t="shared" si="2"/>
        <v>0</v>
      </c>
    </row>
    <row r="30" spans="1:10" ht="38.25" x14ac:dyDescent="0.2">
      <c r="A30" s="44">
        <v>12040135</v>
      </c>
      <c r="B30" s="44">
        <v>136</v>
      </c>
      <c r="C30" s="46" t="s">
        <v>164</v>
      </c>
      <c r="D30" s="45">
        <v>0</v>
      </c>
      <c r="E30" s="45">
        <v>1515936372</v>
      </c>
      <c r="F30" s="45">
        <v>0</v>
      </c>
      <c r="G30" s="45">
        <v>1515936372</v>
      </c>
      <c r="H30" s="45">
        <v>1515936372</v>
      </c>
      <c r="I30" s="45">
        <v>0</v>
      </c>
      <c r="J30" s="15">
        <f t="shared" si="2"/>
        <v>1</v>
      </c>
    </row>
    <row r="31" spans="1:10" s="43" customFormat="1" ht="12.75" customHeight="1" x14ac:dyDescent="0.2">
      <c r="A31" s="32" t="s">
        <v>165</v>
      </c>
      <c r="B31" s="32"/>
      <c r="C31" s="32" t="s">
        <v>166</v>
      </c>
      <c r="D31" s="33">
        <f>+SUM(D32:D36)</f>
        <v>0</v>
      </c>
      <c r="E31" s="33">
        <f>+SUM(E32:E36)</f>
        <v>16754301291.889999</v>
      </c>
      <c r="F31" s="33">
        <f t="shared" ref="F31" si="9">+SUM(F32:F36)</f>
        <v>4653299789</v>
      </c>
      <c r="G31" s="33">
        <f>+SUM(G32:G36)</f>
        <v>12101001502.889999</v>
      </c>
      <c r="H31" s="33">
        <f>+SUM(H32:H36)</f>
        <v>11400015903.879999</v>
      </c>
      <c r="I31" s="33">
        <f>+SUM(I32:I36)</f>
        <v>1331388000</v>
      </c>
      <c r="J31" s="14">
        <f t="shared" si="2"/>
        <v>0.94207210049163381</v>
      </c>
    </row>
    <row r="32" spans="1:10" ht="12.75" customHeight="1" x14ac:dyDescent="0.2">
      <c r="A32" s="44">
        <v>12050100</v>
      </c>
      <c r="B32" s="44">
        <v>101</v>
      </c>
      <c r="C32" s="46" t="s">
        <v>167</v>
      </c>
      <c r="D32" s="45">
        <v>0</v>
      </c>
      <c r="E32" s="45">
        <v>0</v>
      </c>
      <c r="F32" s="45">
        <v>0</v>
      </c>
      <c r="G32" s="45">
        <v>0</v>
      </c>
      <c r="H32" s="45">
        <v>305476705.99000001</v>
      </c>
      <c r="I32" s="45">
        <v>0</v>
      </c>
      <c r="J32" s="15">
        <v>0</v>
      </c>
    </row>
    <row r="33" spans="1:10" ht="12.75" customHeight="1" x14ac:dyDescent="0.2">
      <c r="A33" s="44">
        <v>12050101</v>
      </c>
      <c r="B33" s="44">
        <v>101</v>
      </c>
      <c r="C33" s="46" t="s">
        <v>168</v>
      </c>
      <c r="D33" s="45">
        <v>0</v>
      </c>
      <c r="E33" s="45">
        <v>0</v>
      </c>
      <c r="F33" s="45">
        <v>0</v>
      </c>
      <c r="G33" s="45">
        <v>0</v>
      </c>
      <c r="H33" s="45">
        <v>300000000</v>
      </c>
      <c r="I33" s="45">
        <v>0</v>
      </c>
      <c r="J33" s="15">
        <v>0</v>
      </c>
    </row>
    <row r="34" spans="1:10" ht="12.75" customHeight="1" x14ac:dyDescent="0.2">
      <c r="A34" s="44">
        <v>12050110</v>
      </c>
      <c r="B34" s="44">
        <v>115</v>
      </c>
      <c r="C34" s="46" t="s">
        <v>105</v>
      </c>
      <c r="D34" s="45">
        <v>0</v>
      </c>
      <c r="E34" s="45">
        <v>1621075170</v>
      </c>
      <c r="F34" s="45">
        <v>0</v>
      </c>
      <c r="G34" s="45">
        <v>1621075170</v>
      </c>
      <c r="H34" s="45">
        <v>1646000865</v>
      </c>
      <c r="I34" s="45">
        <v>0</v>
      </c>
      <c r="J34" s="15">
        <f t="shared" si="2"/>
        <v>1.0153760266403933</v>
      </c>
    </row>
    <row r="35" spans="1:10" ht="12.75" customHeight="1" x14ac:dyDescent="0.2">
      <c r="A35" s="44">
        <v>12050112</v>
      </c>
      <c r="B35" s="44">
        <v>130</v>
      </c>
      <c r="C35" s="46" t="s">
        <v>169</v>
      </c>
      <c r="D35" s="45">
        <v>0</v>
      </c>
      <c r="E35" s="45">
        <v>10430000000</v>
      </c>
      <c r="F35" s="45">
        <v>0</v>
      </c>
      <c r="G35" s="45">
        <v>10430000000</v>
      </c>
      <c r="H35" s="45">
        <v>9098612000</v>
      </c>
      <c r="I35" s="45">
        <v>1331388000</v>
      </c>
      <c r="J35" s="15">
        <f t="shared" si="2"/>
        <v>0.87235014381591558</v>
      </c>
    </row>
    <row r="36" spans="1:10" ht="12.75" customHeight="1" x14ac:dyDescent="0.2">
      <c r="A36" s="44">
        <v>12050113</v>
      </c>
      <c r="B36" s="44">
        <v>101</v>
      </c>
      <c r="C36" s="46" t="s">
        <v>170</v>
      </c>
      <c r="D36" s="45">
        <v>0</v>
      </c>
      <c r="E36" s="45">
        <v>4703226121.8900003</v>
      </c>
      <c r="F36" s="45">
        <v>4653299789</v>
      </c>
      <c r="G36" s="45">
        <v>49926332.890000001</v>
      </c>
      <c r="H36" s="45">
        <v>49926332.890000001</v>
      </c>
      <c r="I36" s="45">
        <v>0</v>
      </c>
      <c r="J36" s="15">
        <f t="shared" si="2"/>
        <v>1</v>
      </c>
    </row>
    <row r="37" spans="1:10" ht="12.75" customHeight="1" x14ac:dyDescent="0.2">
      <c r="A37" s="47"/>
      <c r="B37" s="47"/>
      <c r="J37" s="48"/>
    </row>
    <row r="38" spans="1:10" s="43" customFormat="1" ht="12.75" customHeight="1" x14ac:dyDescent="0.2"/>
  </sheetData>
  <autoFilter ref="A2:I39"/>
  <mergeCells count="1">
    <mergeCell ref="A1:J1"/>
  </mergeCells>
  <pageMargins left="0" right="0" top="0" bottom="0" header="0" footer="0"/>
  <pageSetup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9"/>
  <sheetViews>
    <sheetView workbookViewId="0">
      <selection activeCell="D21" sqref="D21"/>
    </sheetView>
  </sheetViews>
  <sheetFormatPr baseColWidth="10" defaultColWidth="6.85546875" defaultRowHeight="12.75" customHeight="1" x14ac:dyDescent="0.2"/>
  <cols>
    <col min="1" max="2" width="13.7109375" style="29" customWidth="1"/>
    <col min="3" max="3" width="35.85546875" style="29" customWidth="1"/>
    <col min="4" max="5" width="17" style="29" bestFit="1" customWidth="1"/>
    <col min="6" max="6" width="18.85546875" style="29" bestFit="1" customWidth="1"/>
    <col min="7" max="7" width="21.5703125" style="29" customWidth="1"/>
    <col min="8" max="8" width="21.42578125" style="29" bestFit="1" customWidth="1"/>
    <col min="9" max="9" width="23" style="29" bestFit="1" customWidth="1"/>
    <col min="10" max="10" width="12.85546875" style="29" bestFit="1" customWidth="1"/>
    <col min="11" max="16384" width="6.85546875" style="29"/>
  </cols>
  <sheetData>
    <row r="1" spans="1:10" ht="19.5" customHeight="1" x14ac:dyDescent="0.25">
      <c r="A1" s="28" t="s">
        <v>122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2.5" customHeight="1" x14ac:dyDescent="0.2">
      <c r="A2" s="30" t="s">
        <v>123</v>
      </c>
      <c r="B2" s="30" t="s">
        <v>109</v>
      </c>
      <c r="C2" s="30" t="s">
        <v>1</v>
      </c>
      <c r="D2" s="30" t="s">
        <v>2</v>
      </c>
      <c r="E2" s="30" t="s">
        <v>3</v>
      </c>
      <c r="F2" s="30" t="s">
        <v>124</v>
      </c>
      <c r="G2" s="31" t="s">
        <v>125</v>
      </c>
      <c r="H2" s="30" t="s">
        <v>126</v>
      </c>
      <c r="I2" s="30" t="s">
        <v>127</v>
      </c>
      <c r="J2" s="30" t="s">
        <v>108</v>
      </c>
    </row>
    <row r="3" spans="1:10" ht="12.75" customHeight="1" x14ac:dyDescent="0.2">
      <c r="A3" s="32" t="s">
        <v>128</v>
      </c>
      <c r="B3" s="32"/>
      <c r="C3" s="32" t="s">
        <v>129</v>
      </c>
      <c r="D3" s="33">
        <f>+D4+D15</f>
        <v>25290906041</v>
      </c>
      <c r="E3" s="33">
        <f t="shared" ref="E3:I3" si="0">+E4+E15</f>
        <v>52090198455.889999</v>
      </c>
      <c r="F3" s="33">
        <f t="shared" si="0"/>
        <v>4653299789</v>
      </c>
      <c r="G3" s="33">
        <f t="shared" si="0"/>
        <v>72727804707.889999</v>
      </c>
      <c r="H3" s="33">
        <f>+H4+H15</f>
        <v>49863686874.159996</v>
      </c>
      <c r="I3" s="33">
        <f t="shared" si="0"/>
        <v>23500171259.560001</v>
      </c>
      <c r="J3" s="14">
        <f>+H3/G3</f>
        <v>0.68562067938715676</v>
      </c>
    </row>
    <row r="4" spans="1:10" ht="12.75" customHeight="1" x14ac:dyDescent="0.2">
      <c r="A4" s="32" t="s">
        <v>130</v>
      </c>
      <c r="B4" s="32"/>
      <c r="C4" s="32" t="s">
        <v>131</v>
      </c>
      <c r="D4" s="33">
        <f>+D5+D9+D12</f>
        <v>1711568391</v>
      </c>
      <c r="E4" s="33">
        <f t="shared" ref="E4:I4" si="1">+E5+E9+E12</f>
        <v>0</v>
      </c>
      <c r="F4" s="33">
        <f t="shared" si="1"/>
        <v>0</v>
      </c>
      <c r="G4" s="33">
        <f t="shared" si="1"/>
        <v>1711568391</v>
      </c>
      <c r="H4" s="33">
        <f t="shared" si="1"/>
        <v>1288216094.4400001</v>
      </c>
      <c r="I4" s="33">
        <f t="shared" si="1"/>
        <v>425769845.56</v>
      </c>
      <c r="J4" s="14">
        <f t="shared" ref="J4:J36" si="2">+H4/G4</f>
        <v>0.75265242172844038</v>
      </c>
    </row>
    <row r="5" spans="1:10" ht="12.75" customHeight="1" x14ac:dyDescent="0.2">
      <c r="A5" s="32" t="s">
        <v>132</v>
      </c>
      <c r="B5" s="32"/>
      <c r="C5" s="32" t="s">
        <v>133</v>
      </c>
      <c r="D5" s="33">
        <f>+D6</f>
        <v>1311568391</v>
      </c>
      <c r="E5" s="33">
        <f t="shared" ref="E5:I5" si="3">+E6</f>
        <v>0</v>
      </c>
      <c r="F5" s="33">
        <f t="shared" si="3"/>
        <v>0</v>
      </c>
      <c r="G5" s="33">
        <f t="shared" si="3"/>
        <v>1311568391</v>
      </c>
      <c r="H5" s="33">
        <f t="shared" si="3"/>
        <v>1019131877.4400001</v>
      </c>
      <c r="I5" s="33">
        <f t="shared" si="3"/>
        <v>292436513.56</v>
      </c>
      <c r="J5" s="14">
        <f t="shared" si="2"/>
        <v>0.77703296635790919</v>
      </c>
    </row>
    <row r="6" spans="1:10" ht="12.75" customHeight="1" x14ac:dyDescent="0.2">
      <c r="A6" s="32" t="s">
        <v>134</v>
      </c>
      <c r="B6" s="32"/>
      <c r="C6" s="32" t="s">
        <v>135</v>
      </c>
      <c r="D6" s="33">
        <f>SUM(D7:D8)</f>
        <v>1311568391</v>
      </c>
      <c r="E6" s="33">
        <f t="shared" ref="E6:I6" si="4">SUM(E7:E8)</f>
        <v>0</v>
      </c>
      <c r="F6" s="33">
        <f t="shared" si="4"/>
        <v>0</v>
      </c>
      <c r="G6" s="33">
        <f t="shared" si="4"/>
        <v>1311568391</v>
      </c>
      <c r="H6" s="33">
        <f t="shared" si="4"/>
        <v>1019131877.4400001</v>
      </c>
      <c r="I6" s="33">
        <f t="shared" si="4"/>
        <v>292436513.56</v>
      </c>
      <c r="J6" s="14">
        <f t="shared" si="2"/>
        <v>0.77703296635790919</v>
      </c>
    </row>
    <row r="7" spans="1:10" ht="12.75" customHeight="1" x14ac:dyDescent="0.2">
      <c r="A7" s="34">
        <v>11010101</v>
      </c>
      <c r="B7" s="34">
        <v>102</v>
      </c>
      <c r="C7" s="34" t="s">
        <v>136</v>
      </c>
      <c r="D7" s="35">
        <v>1244568391</v>
      </c>
      <c r="E7" s="35">
        <v>0</v>
      </c>
      <c r="F7" s="35">
        <v>0</v>
      </c>
      <c r="G7" s="35">
        <v>1244568391</v>
      </c>
      <c r="H7" s="35">
        <v>1019131877.4400001</v>
      </c>
      <c r="I7" s="35">
        <v>225436513.56</v>
      </c>
      <c r="J7" s="15">
        <f t="shared" si="2"/>
        <v>0.81886369990574515</v>
      </c>
    </row>
    <row r="8" spans="1:10" ht="12.75" customHeight="1" x14ac:dyDescent="0.2">
      <c r="A8" s="34">
        <v>11010102</v>
      </c>
      <c r="B8" s="34">
        <v>108</v>
      </c>
      <c r="C8" s="34" t="s">
        <v>137</v>
      </c>
      <c r="D8" s="35">
        <v>67000000</v>
      </c>
      <c r="E8" s="35">
        <v>0</v>
      </c>
      <c r="F8" s="35">
        <v>0</v>
      </c>
      <c r="G8" s="35">
        <v>67000000</v>
      </c>
      <c r="H8" s="35">
        <v>0</v>
      </c>
      <c r="I8" s="35">
        <v>67000000</v>
      </c>
      <c r="J8" s="15">
        <f t="shared" si="2"/>
        <v>0</v>
      </c>
    </row>
    <row r="9" spans="1:10" ht="12.75" customHeight="1" x14ac:dyDescent="0.2">
      <c r="A9" s="32" t="s">
        <v>138</v>
      </c>
      <c r="B9" s="32"/>
      <c r="C9" s="32" t="s">
        <v>139</v>
      </c>
      <c r="D9" s="33">
        <v>400000000</v>
      </c>
      <c r="E9" s="33">
        <v>0</v>
      </c>
      <c r="F9" s="33">
        <v>0</v>
      </c>
      <c r="G9" s="33">
        <v>400000000</v>
      </c>
      <c r="H9" s="33">
        <v>266666668</v>
      </c>
      <c r="I9" s="33">
        <v>133333332</v>
      </c>
      <c r="J9" s="14">
        <f t="shared" si="2"/>
        <v>0.66666667000000002</v>
      </c>
    </row>
    <row r="10" spans="1:10" ht="12.75" customHeight="1" x14ac:dyDescent="0.2">
      <c r="A10" s="32" t="s">
        <v>140</v>
      </c>
      <c r="B10" s="32"/>
      <c r="C10" s="32" t="s">
        <v>141</v>
      </c>
      <c r="D10" s="33">
        <v>400000000</v>
      </c>
      <c r="E10" s="33">
        <v>0</v>
      </c>
      <c r="F10" s="33">
        <v>0</v>
      </c>
      <c r="G10" s="33">
        <v>400000000</v>
      </c>
      <c r="H10" s="33">
        <v>266666668</v>
      </c>
      <c r="I10" s="33">
        <v>133333332</v>
      </c>
      <c r="J10" s="14">
        <f t="shared" si="2"/>
        <v>0.66666667000000002</v>
      </c>
    </row>
    <row r="11" spans="1:10" ht="12.75" customHeight="1" x14ac:dyDescent="0.2">
      <c r="A11" s="34">
        <v>11020100</v>
      </c>
      <c r="B11" s="34">
        <v>101</v>
      </c>
      <c r="C11" s="34" t="s">
        <v>142</v>
      </c>
      <c r="D11" s="35">
        <v>400000000</v>
      </c>
      <c r="E11" s="35">
        <v>0</v>
      </c>
      <c r="F11" s="35">
        <v>0</v>
      </c>
      <c r="G11" s="35">
        <v>400000000</v>
      </c>
      <c r="H11" s="35">
        <v>266666668</v>
      </c>
      <c r="I11" s="35">
        <v>133333332</v>
      </c>
      <c r="J11" s="15">
        <f t="shared" si="2"/>
        <v>0.66666667000000002</v>
      </c>
    </row>
    <row r="12" spans="1:10" ht="12.75" customHeight="1" x14ac:dyDescent="0.2">
      <c r="A12" s="32" t="s">
        <v>143</v>
      </c>
      <c r="B12" s="32"/>
      <c r="C12" s="32" t="s">
        <v>144</v>
      </c>
      <c r="D12" s="33">
        <v>0</v>
      </c>
      <c r="E12" s="33">
        <v>0</v>
      </c>
      <c r="F12" s="33">
        <v>0</v>
      </c>
      <c r="G12" s="33">
        <v>0</v>
      </c>
      <c r="H12" s="33">
        <v>2417549</v>
      </c>
      <c r="I12" s="33">
        <v>0</v>
      </c>
      <c r="J12" s="14">
        <v>0</v>
      </c>
    </row>
    <row r="13" spans="1:10" ht="12.75" customHeight="1" x14ac:dyDescent="0.2">
      <c r="A13" s="32" t="s">
        <v>145</v>
      </c>
      <c r="B13" s="32"/>
      <c r="C13" s="32" t="s">
        <v>146</v>
      </c>
      <c r="D13" s="33">
        <v>0</v>
      </c>
      <c r="E13" s="33">
        <v>0</v>
      </c>
      <c r="F13" s="33">
        <v>0</v>
      </c>
      <c r="G13" s="33">
        <v>0</v>
      </c>
      <c r="H13" s="33">
        <v>2417549</v>
      </c>
      <c r="I13" s="33">
        <v>0</v>
      </c>
      <c r="J13" s="14">
        <v>0</v>
      </c>
    </row>
    <row r="14" spans="1:10" ht="12.75" customHeight="1" x14ac:dyDescent="0.2">
      <c r="A14" s="34">
        <v>11030300</v>
      </c>
      <c r="B14" s="34">
        <v>101</v>
      </c>
      <c r="C14" s="34" t="s">
        <v>147</v>
      </c>
      <c r="D14" s="35">
        <v>0</v>
      </c>
      <c r="E14" s="35">
        <v>0</v>
      </c>
      <c r="F14" s="35">
        <v>0</v>
      </c>
      <c r="G14" s="35">
        <v>0</v>
      </c>
      <c r="H14" s="35">
        <v>2417549</v>
      </c>
      <c r="I14" s="35">
        <v>0</v>
      </c>
      <c r="J14" s="15">
        <v>0</v>
      </c>
    </row>
    <row r="15" spans="1:10" ht="12.75" customHeight="1" x14ac:dyDescent="0.2">
      <c r="A15" s="32" t="s">
        <v>148</v>
      </c>
      <c r="B15" s="32"/>
      <c r="C15" s="32" t="s">
        <v>149</v>
      </c>
      <c r="D15" s="33">
        <f>+D16+D31</f>
        <v>23579337650</v>
      </c>
      <c r="E15" s="33">
        <f t="shared" ref="E15:I15" si="5">+E16+E31</f>
        <v>52090198455.889999</v>
      </c>
      <c r="F15" s="33">
        <f t="shared" si="5"/>
        <v>4653299789</v>
      </c>
      <c r="G15" s="33">
        <f t="shared" si="5"/>
        <v>71016236316.889999</v>
      </c>
      <c r="H15" s="33">
        <f t="shared" si="5"/>
        <v>48575470779.719994</v>
      </c>
      <c r="I15" s="33">
        <f t="shared" si="5"/>
        <v>23074401414</v>
      </c>
      <c r="J15" s="14">
        <f t="shared" si="2"/>
        <v>0.68400514162656556</v>
      </c>
    </row>
    <row r="16" spans="1:10" ht="12.75" customHeight="1" x14ac:dyDescent="0.2">
      <c r="A16" s="32" t="s">
        <v>150</v>
      </c>
      <c r="B16" s="32"/>
      <c r="C16" s="32" t="s">
        <v>85</v>
      </c>
      <c r="D16" s="33">
        <f>+D17</f>
        <v>23579337650</v>
      </c>
      <c r="E16" s="33">
        <f t="shared" ref="E16:I16" si="6">+E17</f>
        <v>35335897164</v>
      </c>
      <c r="F16" s="33">
        <f t="shared" si="6"/>
        <v>0</v>
      </c>
      <c r="G16" s="33">
        <f t="shared" si="6"/>
        <v>58915234814</v>
      </c>
      <c r="H16" s="33">
        <f t="shared" si="6"/>
        <v>37175454875.839996</v>
      </c>
      <c r="I16" s="33">
        <f t="shared" si="6"/>
        <v>21743013414</v>
      </c>
      <c r="J16" s="14">
        <f t="shared" si="2"/>
        <v>0.63099901058199648</v>
      </c>
    </row>
    <row r="17" spans="1:10" ht="12.75" customHeight="1" x14ac:dyDescent="0.2">
      <c r="A17" s="32" t="s">
        <v>151</v>
      </c>
      <c r="B17" s="32"/>
      <c r="C17" s="32" t="s">
        <v>87</v>
      </c>
      <c r="D17" s="33">
        <f>SUM(D18:D30)</f>
        <v>23579337650</v>
      </c>
      <c r="E17" s="33">
        <f t="shared" ref="E17:I17" si="7">SUM(E18:E30)</f>
        <v>35335897164</v>
      </c>
      <c r="F17" s="33">
        <f t="shared" si="7"/>
        <v>0</v>
      </c>
      <c r="G17" s="33">
        <f t="shared" si="7"/>
        <v>58915234814</v>
      </c>
      <c r="H17" s="33">
        <f t="shared" si="7"/>
        <v>37175454875.839996</v>
      </c>
      <c r="I17" s="33">
        <f t="shared" si="7"/>
        <v>21743013414</v>
      </c>
      <c r="J17" s="14">
        <f t="shared" si="2"/>
        <v>0.63099901058199648</v>
      </c>
    </row>
    <row r="18" spans="1:10" ht="51" x14ac:dyDescent="0.2">
      <c r="A18" s="34">
        <v>12040100</v>
      </c>
      <c r="B18" s="34">
        <v>115</v>
      </c>
      <c r="C18" s="36" t="s">
        <v>152</v>
      </c>
      <c r="D18" s="35">
        <v>5691235616</v>
      </c>
      <c r="E18" s="35">
        <v>0</v>
      </c>
      <c r="F18" s="35">
        <v>0</v>
      </c>
      <c r="G18" s="35">
        <v>5691235616</v>
      </c>
      <c r="H18" s="35">
        <v>3775186291</v>
      </c>
      <c r="I18" s="35">
        <v>1916049325</v>
      </c>
      <c r="J18" s="15">
        <f t="shared" si="2"/>
        <v>0.66333333316699572</v>
      </c>
    </row>
    <row r="19" spans="1:10" ht="25.5" x14ac:dyDescent="0.2">
      <c r="A19" s="34">
        <v>12040111</v>
      </c>
      <c r="B19" s="34">
        <v>101</v>
      </c>
      <c r="C19" s="36" t="s">
        <v>153</v>
      </c>
      <c r="D19" s="35">
        <v>0</v>
      </c>
      <c r="E19" s="35">
        <v>0</v>
      </c>
      <c r="F19" s="35">
        <v>0</v>
      </c>
      <c r="G19" s="35">
        <v>0</v>
      </c>
      <c r="H19" s="35">
        <v>3226815.59</v>
      </c>
      <c r="I19" s="35">
        <v>0</v>
      </c>
      <c r="J19" s="15">
        <v>0</v>
      </c>
    </row>
    <row r="20" spans="1:10" ht="25.5" x14ac:dyDescent="0.2">
      <c r="A20" s="34">
        <v>12040115</v>
      </c>
      <c r="B20" s="34">
        <v>105</v>
      </c>
      <c r="C20" s="36" t="s">
        <v>154</v>
      </c>
      <c r="D20" s="35">
        <v>0</v>
      </c>
      <c r="E20" s="35">
        <v>0</v>
      </c>
      <c r="F20" s="35">
        <v>0</v>
      </c>
      <c r="G20" s="35">
        <v>0</v>
      </c>
      <c r="H20" s="35">
        <v>6660.25</v>
      </c>
      <c r="I20" s="35">
        <v>0</v>
      </c>
      <c r="J20" s="15">
        <v>0</v>
      </c>
    </row>
    <row r="21" spans="1:10" ht="38.25" x14ac:dyDescent="0.2">
      <c r="A21" s="34">
        <v>12040124</v>
      </c>
      <c r="B21" s="34">
        <v>126</v>
      </c>
      <c r="C21" s="36" t="s">
        <v>155</v>
      </c>
      <c r="D21" s="35">
        <v>262908960</v>
      </c>
      <c r="E21" s="35">
        <v>179350000</v>
      </c>
      <c r="F21" s="35">
        <v>0</v>
      </c>
      <c r="G21" s="35">
        <v>442258960</v>
      </c>
      <c r="H21" s="35">
        <v>194499991</v>
      </c>
      <c r="I21" s="35">
        <v>247758969</v>
      </c>
      <c r="J21" s="15">
        <f t="shared" si="2"/>
        <v>0.43978756473356695</v>
      </c>
    </row>
    <row r="22" spans="1:10" ht="51" x14ac:dyDescent="0.2">
      <c r="A22" s="34">
        <v>12040127</v>
      </c>
      <c r="B22" s="34">
        <v>128</v>
      </c>
      <c r="C22" s="36" t="s">
        <v>156</v>
      </c>
      <c r="D22" s="35">
        <v>12097063308</v>
      </c>
      <c r="E22" s="35">
        <v>178232476</v>
      </c>
      <c r="F22" s="35">
        <v>0</v>
      </c>
      <c r="G22" s="35">
        <v>12275295784</v>
      </c>
      <c r="H22" s="35">
        <v>5440000000</v>
      </c>
      <c r="I22" s="35">
        <v>6835295784</v>
      </c>
      <c r="J22" s="15">
        <f t="shared" si="2"/>
        <v>0.44316651066694979</v>
      </c>
    </row>
    <row r="23" spans="1:10" ht="76.5" x14ac:dyDescent="0.2">
      <c r="A23" s="34">
        <v>12040128</v>
      </c>
      <c r="B23" s="34">
        <v>129</v>
      </c>
      <c r="C23" s="36" t="s">
        <v>157</v>
      </c>
      <c r="D23" s="35">
        <v>5528129766</v>
      </c>
      <c r="E23" s="35">
        <v>1943113601</v>
      </c>
      <c r="F23" s="35">
        <v>0</v>
      </c>
      <c r="G23" s="35">
        <v>7471243367</v>
      </c>
      <c r="H23" s="35">
        <v>5900631473</v>
      </c>
      <c r="I23" s="35">
        <v>1570611894</v>
      </c>
      <c r="J23" s="15">
        <f t="shared" si="2"/>
        <v>0.78977904789753051</v>
      </c>
    </row>
    <row r="24" spans="1:10" ht="51" x14ac:dyDescent="0.2">
      <c r="A24" s="34">
        <v>12040129</v>
      </c>
      <c r="B24" s="34">
        <v>130</v>
      </c>
      <c r="C24" s="36" t="s">
        <v>158</v>
      </c>
      <c r="D24" s="35">
        <v>0</v>
      </c>
      <c r="E24" s="35">
        <v>10895924150</v>
      </c>
      <c r="F24" s="35">
        <v>0</v>
      </c>
      <c r="G24" s="35">
        <v>10895924150</v>
      </c>
      <c r="H24" s="35">
        <v>8855418218</v>
      </c>
      <c r="I24" s="35">
        <v>2040505932</v>
      </c>
      <c r="J24" s="15">
        <f t="shared" si="2"/>
        <v>0.81272759392327454</v>
      </c>
    </row>
    <row r="25" spans="1:10" ht="63.75" x14ac:dyDescent="0.2">
      <c r="A25" s="34">
        <v>12040130</v>
      </c>
      <c r="B25" s="34">
        <v>131</v>
      </c>
      <c r="C25" s="36" t="s">
        <v>159</v>
      </c>
      <c r="D25" s="35">
        <v>0</v>
      </c>
      <c r="E25" s="35">
        <v>843363194</v>
      </c>
      <c r="F25" s="35">
        <v>0</v>
      </c>
      <c r="G25" s="35">
        <v>843363194</v>
      </c>
      <c r="H25" s="35">
        <v>584548040</v>
      </c>
      <c r="I25" s="35">
        <v>258815154</v>
      </c>
      <c r="J25" s="15">
        <f t="shared" si="2"/>
        <v>0.69311542661417114</v>
      </c>
    </row>
    <row r="26" spans="1:10" ht="51" x14ac:dyDescent="0.2">
      <c r="A26" s="34">
        <v>12040131</v>
      </c>
      <c r="B26" s="34">
        <v>132</v>
      </c>
      <c r="C26" s="36" t="s">
        <v>160</v>
      </c>
      <c r="D26" s="35">
        <v>0</v>
      </c>
      <c r="E26" s="35">
        <v>10082762744</v>
      </c>
      <c r="F26" s="35">
        <v>0</v>
      </c>
      <c r="G26" s="35">
        <v>10082762744</v>
      </c>
      <c r="H26" s="35">
        <v>8480417999</v>
      </c>
      <c r="I26" s="35">
        <v>1602344745</v>
      </c>
      <c r="J26" s="15">
        <f t="shared" si="2"/>
        <v>0.8410807845346242</v>
      </c>
    </row>
    <row r="27" spans="1:10" ht="38.25" x14ac:dyDescent="0.2">
      <c r="A27" s="34">
        <v>12040132</v>
      </c>
      <c r="B27" s="34">
        <v>133</v>
      </c>
      <c r="C27" s="36" t="s">
        <v>161</v>
      </c>
      <c r="D27" s="35">
        <v>0</v>
      </c>
      <c r="E27" s="35">
        <v>1257901633</v>
      </c>
      <c r="F27" s="35">
        <v>0</v>
      </c>
      <c r="G27" s="35">
        <v>1257901633</v>
      </c>
      <c r="H27" s="35">
        <v>845981633</v>
      </c>
      <c r="I27" s="35">
        <v>411920000</v>
      </c>
      <c r="J27" s="15">
        <f t="shared" si="2"/>
        <v>0.67253401284041425</v>
      </c>
    </row>
    <row r="28" spans="1:10" ht="51" x14ac:dyDescent="0.2">
      <c r="A28" s="34">
        <v>12040133</v>
      </c>
      <c r="B28" s="34">
        <v>134</v>
      </c>
      <c r="C28" s="36" t="s">
        <v>162</v>
      </c>
      <c r="D28" s="35">
        <v>0</v>
      </c>
      <c r="E28" s="35">
        <v>8238711994</v>
      </c>
      <c r="F28" s="35">
        <v>0</v>
      </c>
      <c r="G28" s="35">
        <v>8238711994</v>
      </c>
      <c r="H28" s="35">
        <v>3095537755</v>
      </c>
      <c r="I28" s="35">
        <v>5143174239</v>
      </c>
      <c r="J28" s="15">
        <f t="shared" si="2"/>
        <v>0.375730788654147</v>
      </c>
    </row>
    <row r="29" spans="1:10" ht="38.25" x14ac:dyDescent="0.2">
      <c r="A29" s="34">
        <v>12040134</v>
      </c>
      <c r="B29" s="34">
        <v>135</v>
      </c>
      <c r="C29" s="36" t="s">
        <v>163</v>
      </c>
      <c r="D29" s="35">
        <v>0</v>
      </c>
      <c r="E29" s="35">
        <v>200601000</v>
      </c>
      <c r="F29" s="35">
        <v>0</v>
      </c>
      <c r="G29" s="35">
        <v>200601000</v>
      </c>
      <c r="H29" s="35">
        <v>0</v>
      </c>
      <c r="I29" s="35">
        <v>200601000</v>
      </c>
      <c r="J29" s="15">
        <f t="shared" si="2"/>
        <v>0</v>
      </c>
    </row>
    <row r="30" spans="1:10" ht="51" x14ac:dyDescent="0.2">
      <c r="A30" s="34">
        <v>12040135</v>
      </c>
      <c r="B30" s="34">
        <v>136</v>
      </c>
      <c r="C30" s="36" t="s">
        <v>164</v>
      </c>
      <c r="D30" s="35">
        <v>0</v>
      </c>
      <c r="E30" s="35">
        <v>1515936372</v>
      </c>
      <c r="F30" s="35">
        <v>0</v>
      </c>
      <c r="G30" s="35">
        <v>1515936372</v>
      </c>
      <c r="H30" s="35">
        <v>0</v>
      </c>
      <c r="I30" s="35">
        <v>1515936372</v>
      </c>
      <c r="J30" s="15">
        <f t="shared" si="2"/>
        <v>0</v>
      </c>
    </row>
    <row r="31" spans="1:10" x14ac:dyDescent="0.2">
      <c r="A31" s="32" t="s">
        <v>165</v>
      </c>
      <c r="B31" s="32"/>
      <c r="C31" s="37" t="s">
        <v>166</v>
      </c>
      <c r="D31" s="33">
        <f>SUM(D32:D36)</f>
        <v>0</v>
      </c>
      <c r="E31" s="33">
        <f t="shared" ref="E31:I31" si="8">SUM(E32:E36)</f>
        <v>16754301291.889999</v>
      </c>
      <c r="F31" s="33">
        <f t="shared" si="8"/>
        <v>4653299789</v>
      </c>
      <c r="G31" s="33">
        <f t="shared" si="8"/>
        <v>12101001502.889999</v>
      </c>
      <c r="H31" s="33">
        <f t="shared" si="8"/>
        <v>11400015903.879999</v>
      </c>
      <c r="I31" s="33">
        <f t="shared" si="8"/>
        <v>1331388000</v>
      </c>
      <c r="J31" s="14">
        <f t="shared" si="2"/>
        <v>0.94207210049163381</v>
      </c>
    </row>
    <row r="32" spans="1:10" ht="25.5" x14ac:dyDescent="0.2">
      <c r="A32" s="34">
        <v>12050100</v>
      </c>
      <c r="B32" s="34">
        <v>101</v>
      </c>
      <c r="C32" s="36" t="s">
        <v>167</v>
      </c>
      <c r="D32" s="35">
        <v>0</v>
      </c>
      <c r="E32" s="35">
        <v>0</v>
      </c>
      <c r="F32" s="35">
        <v>0</v>
      </c>
      <c r="G32" s="35">
        <v>0</v>
      </c>
      <c r="H32" s="35">
        <v>305476705.99000001</v>
      </c>
      <c r="I32" s="35">
        <v>0</v>
      </c>
      <c r="J32" s="15">
        <v>0</v>
      </c>
    </row>
    <row r="33" spans="1:10" ht="25.5" x14ac:dyDescent="0.2">
      <c r="A33" s="34">
        <v>12050101</v>
      </c>
      <c r="B33" s="34">
        <v>101</v>
      </c>
      <c r="C33" s="36" t="s">
        <v>168</v>
      </c>
      <c r="D33" s="35">
        <v>0</v>
      </c>
      <c r="E33" s="35">
        <v>0</v>
      </c>
      <c r="F33" s="35">
        <v>0</v>
      </c>
      <c r="G33" s="35">
        <v>0</v>
      </c>
      <c r="H33" s="35">
        <v>300000000</v>
      </c>
      <c r="I33" s="35">
        <v>0</v>
      </c>
      <c r="J33" s="15">
        <v>0</v>
      </c>
    </row>
    <row r="34" spans="1:10" ht="38.25" x14ac:dyDescent="0.2">
      <c r="A34" s="34">
        <v>12050110</v>
      </c>
      <c r="B34" s="34">
        <v>115</v>
      </c>
      <c r="C34" s="36" t="s">
        <v>105</v>
      </c>
      <c r="D34" s="35">
        <v>0</v>
      </c>
      <c r="E34" s="35">
        <v>1621075170</v>
      </c>
      <c r="F34" s="35">
        <v>0</v>
      </c>
      <c r="G34" s="35">
        <v>1621075170</v>
      </c>
      <c r="H34" s="35">
        <v>1646000865</v>
      </c>
      <c r="I34" s="35">
        <v>0</v>
      </c>
      <c r="J34" s="15">
        <f t="shared" si="2"/>
        <v>1.0153760266403933</v>
      </c>
    </row>
    <row r="35" spans="1:10" ht="51" x14ac:dyDescent="0.2">
      <c r="A35" s="34">
        <v>12050112</v>
      </c>
      <c r="B35" s="34">
        <v>130</v>
      </c>
      <c r="C35" s="36" t="s">
        <v>169</v>
      </c>
      <c r="D35" s="35">
        <v>0</v>
      </c>
      <c r="E35" s="35">
        <v>10430000000</v>
      </c>
      <c r="F35" s="35">
        <v>0</v>
      </c>
      <c r="G35" s="35">
        <v>10430000000</v>
      </c>
      <c r="H35" s="35">
        <v>9098612000</v>
      </c>
      <c r="I35" s="35">
        <v>1331388000</v>
      </c>
      <c r="J35" s="15">
        <f t="shared" si="2"/>
        <v>0.87235014381591558</v>
      </c>
    </row>
    <row r="36" spans="1:10" ht="25.5" x14ac:dyDescent="0.2">
      <c r="A36" s="34">
        <v>12050113</v>
      </c>
      <c r="B36" s="34">
        <v>101</v>
      </c>
      <c r="C36" s="36" t="s">
        <v>170</v>
      </c>
      <c r="D36" s="35">
        <v>0</v>
      </c>
      <c r="E36" s="35">
        <v>4703226121.8900003</v>
      </c>
      <c r="F36" s="35">
        <v>4653299789</v>
      </c>
      <c r="G36" s="35">
        <v>49926332.890000001</v>
      </c>
      <c r="H36" s="35">
        <v>49926332.890000001</v>
      </c>
      <c r="I36" s="35">
        <v>0</v>
      </c>
      <c r="J36" s="15">
        <f t="shared" si="2"/>
        <v>1</v>
      </c>
    </row>
    <row r="37" spans="1:10" ht="12.75" customHeight="1" x14ac:dyDescent="0.2">
      <c r="A37" s="38"/>
      <c r="B37" s="38"/>
      <c r="C37" s="39"/>
      <c r="D37" s="39"/>
      <c r="E37" s="39"/>
      <c r="F37" s="39"/>
      <c r="G37" s="39"/>
      <c r="H37" s="39"/>
      <c r="I37" s="39"/>
      <c r="J37" s="40"/>
    </row>
    <row r="38" spans="1:10" ht="12.7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</row>
    <row r="39" spans="1:10" ht="12.7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</row>
  </sheetData>
  <autoFilter ref="A2:H37"/>
  <mergeCells count="1">
    <mergeCell ref="A1:J1"/>
  </mergeCells>
  <pageMargins left="0" right="0" top="0" bottom="0" header="0" footer="0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7"/>
  <sheetViews>
    <sheetView workbookViewId="0">
      <selection activeCell="D21" sqref="D21"/>
    </sheetView>
  </sheetViews>
  <sheetFormatPr baseColWidth="10" defaultColWidth="6.85546875" defaultRowHeight="12.75" customHeight="1" x14ac:dyDescent="0.2"/>
  <cols>
    <col min="1" max="1" width="12.42578125" customWidth="1"/>
    <col min="2" max="2" width="8.140625" customWidth="1"/>
    <col min="3" max="3" width="41.42578125" customWidth="1"/>
    <col min="4" max="5" width="17" bestFit="1" customWidth="1"/>
    <col min="6" max="6" width="15.85546875" bestFit="1" customWidth="1"/>
    <col min="7" max="7" width="25.85546875" bestFit="1" customWidth="1"/>
    <col min="8" max="8" width="21.85546875" customWidth="1"/>
    <col min="9" max="9" width="22.85546875" bestFit="1" customWidth="1"/>
    <col min="10" max="10" width="13.5703125" customWidth="1"/>
  </cols>
  <sheetData>
    <row r="1" spans="1:10" ht="19.5" customHeight="1" x14ac:dyDescent="0.2">
      <c r="A1" s="49" t="s">
        <v>174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2.75" customHeight="1" x14ac:dyDescent="0.2">
      <c r="A2" s="9" t="s">
        <v>123</v>
      </c>
      <c r="B2" s="9" t="s">
        <v>109</v>
      </c>
      <c r="C2" s="9" t="s">
        <v>1</v>
      </c>
      <c r="D2" s="9" t="s">
        <v>2</v>
      </c>
      <c r="E2" s="9" t="s">
        <v>3</v>
      </c>
      <c r="F2" s="9" t="s">
        <v>124</v>
      </c>
      <c r="G2" s="10" t="s">
        <v>125</v>
      </c>
      <c r="H2" s="9" t="s">
        <v>126</v>
      </c>
      <c r="I2" s="9" t="s">
        <v>127</v>
      </c>
      <c r="J2" s="9" t="s">
        <v>108</v>
      </c>
    </row>
    <row r="3" spans="1:10" ht="12.75" customHeight="1" x14ac:dyDescent="0.2">
      <c r="A3" s="5" t="s">
        <v>128</v>
      </c>
      <c r="B3" s="50"/>
      <c r="C3" s="5" t="s">
        <v>129</v>
      </c>
      <c r="D3" s="6">
        <f>+D4+D15</f>
        <v>25290906041</v>
      </c>
      <c r="E3" s="6">
        <f t="shared" ref="E3:I3" si="0">+E4+E15</f>
        <v>54693001123.889999</v>
      </c>
      <c r="F3" s="6">
        <f t="shared" si="0"/>
        <v>4720299789</v>
      </c>
      <c r="G3" s="6">
        <f t="shared" si="0"/>
        <v>75263607375.889999</v>
      </c>
      <c r="H3" s="6">
        <f t="shared" si="0"/>
        <v>58902165551.919998</v>
      </c>
      <c r="I3" s="6">
        <f t="shared" si="0"/>
        <v>17032714711.560001</v>
      </c>
      <c r="J3" s="14">
        <f>+H3/G3</f>
        <v>0.78261151179937682</v>
      </c>
    </row>
    <row r="4" spans="1:10" ht="12.75" customHeight="1" x14ac:dyDescent="0.2">
      <c r="A4" s="5" t="s">
        <v>130</v>
      </c>
      <c r="B4" s="50"/>
      <c r="C4" s="5" t="s">
        <v>131</v>
      </c>
      <c r="D4" s="6">
        <f>+D5+D9+D12</f>
        <v>1711568391</v>
      </c>
      <c r="E4" s="6">
        <f t="shared" ref="E4:I4" si="1">+E5+E9+E12</f>
        <v>0</v>
      </c>
      <c r="F4" s="6">
        <f t="shared" si="1"/>
        <v>67000000</v>
      </c>
      <c r="G4" s="6">
        <f t="shared" si="1"/>
        <v>1644568391</v>
      </c>
      <c r="H4" s="6">
        <f t="shared" si="1"/>
        <v>1544772953.45</v>
      </c>
      <c r="I4" s="6">
        <f t="shared" si="1"/>
        <v>133333332</v>
      </c>
      <c r="J4" s="14">
        <f t="shared" ref="J4:J36" si="2">+H4/G4</f>
        <v>0.93931815904030713</v>
      </c>
    </row>
    <row r="5" spans="1:10" ht="12.75" customHeight="1" x14ac:dyDescent="0.2">
      <c r="A5" s="5" t="s">
        <v>132</v>
      </c>
      <c r="B5" s="50"/>
      <c r="C5" s="5" t="s">
        <v>133</v>
      </c>
      <c r="D5" s="6">
        <f>+D6</f>
        <v>1311568391</v>
      </c>
      <c r="E5" s="6">
        <f t="shared" ref="E5:I5" si="3">+E6</f>
        <v>0</v>
      </c>
      <c r="F5" s="6">
        <f t="shared" si="3"/>
        <v>67000000</v>
      </c>
      <c r="G5" s="6">
        <f t="shared" si="3"/>
        <v>1244568391</v>
      </c>
      <c r="H5" s="6">
        <f t="shared" si="3"/>
        <v>1275688736.45</v>
      </c>
      <c r="I5" s="6">
        <f t="shared" si="3"/>
        <v>0</v>
      </c>
      <c r="J5" s="14">
        <f t="shared" si="2"/>
        <v>1.0250049299621014</v>
      </c>
    </row>
    <row r="6" spans="1:10" ht="12.75" customHeight="1" x14ac:dyDescent="0.2">
      <c r="A6" s="5" t="s">
        <v>134</v>
      </c>
      <c r="B6" s="50"/>
      <c r="C6" s="5" t="s">
        <v>135</v>
      </c>
      <c r="D6" s="6">
        <f>SUM(D7:D8)</f>
        <v>1311568391</v>
      </c>
      <c r="E6" s="6">
        <f t="shared" ref="E6:I6" si="4">SUM(E7:E8)</f>
        <v>0</v>
      </c>
      <c r="F6" s="6">
        <f t="shared" si="4"/>
        <v>67000000</v>
      </c>
      <c r="G6" s="6">
        <f t="shared" si="4"/>
        <v>1244568391</v>
      </c>
      <c r="H6" s="6">
        <f t="shared" si="4"/>
        <v>1275688736.45</v>
      </c>
      <c r="I6" s="6">
        <f t="shared" si="4"/>
        <v>0</v>
      </c>
      <c r="J6" s="14">
        <f t="shared" si="2"/>
        <v>1.0250049299621014</v>
      </c>
    </row>
    <row r="7" spans="1:10" ht="12.75" customHeight="1" x14ac:dyDescent="0.2">
      <c r="A7" s="51">
        <v>11010101</v>
      </c>
      <c r="B7" s="23">
        <v>102</v>
      </c>
      <c r="C7" s="51" t="s">
        <v>136</v>
      </c>
      <c r="D7" s="52">
        <v>1244568391</v>
      </c>
      <c r="E7" s="52">
        <v>0</v>
      </c>
      <c r="F7" s="52">
        <v>0</v>
      </c>
      <c r="G7" s="52">
        <v>1244568391</v>
      </c>
      <c r="H7" s="52">
        <v>1275688736.45</v>
      </c>
      <c r="I7" s="52">
        <v>0</v>
      </c>
      <c r="J7" s="14">
        <f t="shared" si="2"/>
        <v>1.0250049299621014</v>
      </c>
    </row>
    <row r="8" spans="1:10" ht="12.75" customHeight="1" x14ac:dyDescent="0.2">
      <c r="A8" s="51">
        <v>11010102</v>
      </c>
      <c r="B8" s="23">
        <v>108</v>
      </c>
      <c r="C8" s="51" t="s">
        <v>137</v>
      </c>
      <c r="D8" s="52">
        <v>67000000</v>
      </c>
      <c r="E8" s="52">
        <v>0</v>
      </c>
      <c r="F8" s="52">
        <v>67000000</v>
      </c>
      <c r="G8" s="52">
        <v>0</v>
      </c>
      <c r="H8" s="52">
        <v>0</v>
      </c>
      <c r="I8" s="52">
        <v>0</v>
      </c>
      <c r="J8" s="15">
        <v>0</v>
      </c>
    </row>
    <row r="9" spans="1:10" ht="12.75" customHeight="1" x14ac:dyDescent="0.2">
      <c r="A9" s="5" t="s">
        <v>138</v>
      </c>
      <c r="B9" s="50"/>
      <c r="C9" s="5" t="s">
        <v>139</v>
      </c>
      <c r="D9" s="6">
        <f>+D10</f>
        <v>400000000</v>
      </c>
      <c r="E9" s="6">
        <f t="shared" ref="E9:I10" si="5">+E10</f>
        <v>0</v>
      </c>
      <c r="F9" s="6">
        <f t="shared" si="5"/>
        <v>0</v>
      </c>
      <c r="G9" s="6">
        <f t="shared" si="5"/>
        <v>400000000</v>
      </c>
      <c r="H9" s="6">
        <f t="shared" si="5"/>
        <v>266666668</v>
      </c>
      <c r="I9" s="6">
        <f t="shared" si="5"/>
        <v>133333332</v>
      </c>
      <c r="J9" s="14">
        <f t="shared" si="2"/>
        <v>0.66666667000000002</v>
      </c>
    </row>
    <row r="10" spans="1:10" ht="12.75" customHeight="1" x14ac:dyDescent="0.2">
      <c r="A10" s="5" t="s">
        <v>140</v>
      </c>
      <c r="B10" s="50"/>
      <c r="C10" s="5" t="s">
        <v>141</v>
      </c>
      <c r="D10" s="6">
        <f>+D11</f>
        <v>400000000</v>
      </c>
      <c r="E10" s="6">
        <f t="shared" si="5"/>
        <v>0</v>
      </c>
      <c r="F10" s="6">
        <f t="shared" si="5"/>
        <v>0</v>
      </c>
      <c r="G10" s="6">
        <f t="shared" si="5"/>
        <v>400000000</v>
      </c>
      <c r="H10" s="6">
        <f t="shared" si="5"/>
        <v>266666668</v>
      </c>
      <c r="I10" s="6">
        <f t="shared" si="5"/>
        <v>133333332</v>
      </c>
      <c r="J10" s="14">
        <f t="shared" si="2"/>
        <v>0.66666667000000002</v>
      </c>
    </row>
    <row r="11" spans="1:10" ht="12.75" customHeight="1" x14ac:dyDescent="0.2">
      <c r="A11" s="51">
        <v>11020100</v>
      </c>
      <c r="B11" s="23">
        <v>101</v>
      </c>
      <c r="C11" s="51" t="s">
        <v>142</v>
      </c>
      <c r="D11" s="52">
        <v>400000000</v>
      </c>
      <c r="E11" s="52">
        <v>0</v>
      </c>
      <c r="F11" s="52">
        <v>0</v>
      </c>
      <c r="G11" s="52">
        <v>400000000</v>
      </c>
      <c r="H11" s="52">
        <v>266666668</v>
      </c>
      <c r="I11" s="52">
        <v>133333332</v>
      </c>
      <c r="J11" s="15">
        <f t="shared" si="2"/>
        <v>0.66666667000000002</v>
      </c>
    </row>
    <row r="12" spans="1:10" ht="12.75" customHeight="1" x14ac:dyDescent="0.2">
      <c r="A12" s="5" t="s">
        <v>143</v>
      </c>
      <c r="B12" s="50"/>
      <c r="C12" s="5" t="s">
        <v>144</v>
      </c>
      <c r="D12" s="6">
        <f>+D13</f>
        <v>0</v>
      </c>
      <c r="E12" s="6">
        <f t="shared" ref="E12:I13" si="6">+E13</f>
        <v>0</v>
      </c>
      <c r="F12" s="6">
        <f t="shared" si="6"/>
        <v>0</v>
      </c>
      <c r="G12" s="6">
        <f t="shared" si="6"/>
        <v>0</v>
      </c>
      <c r="H12" s="6">
        <f>+H13</f>
        <v>2417549</v>
      </c>
      <c r="I12" s="6">
        <f t="shared" si="6"/>
        <v>0</v>
      </c>
      <c r="J12" s="14">
        <v>0</v>
      </c>
    </row>
    <row r="13" spans="1:10" ht="12.75" customHeight="1" x14ac:dyDescent="0.2">
      <c r="A13" s="5" t="s">
        <v>145</v>
      </c>
      <c r="B13" s="50"/>
      <c r="C13" s="5" t="s">
        <v>146</v>
      </c>
      <c r="D13" s="6">
        <f>+D14</f>
        <v>0</v>
      </c>
      <c r="E13" s="6">
        <f t="shared" si="6"/>
        <v>0</v>
      </c>
      <c r="F13" s="6">
        <f t="shared" si="6"/>
        <v>0</v>
      </c>
      <c r="G13" s="6">
        <f t="shared" si="6"/>
        <v>0</v>
      </c>
      <c r="H13" s="6">
        <f>+H14</f>
        <v>2417549</v>
      </c>
      <c r="I13" s="6">
        <f t="shared" si="6"/>
        <v>0</v>
      </c>
      <c r="J13" s="14">
        <v>0</v>
      </c>
    </row>
    <row r="14" spans="1:10" ht="12.75" customHeight="1" x14ac:dyDescent="0.2">
      <c r="A14" s="51">
        <v>11030300</v>
      </c>
      <c r="B14" s="23">
        <v>101</v>
      </c>
      <c r="C14" s="51" t="s">
        <v>147</v>
      </c>
      <c r="D14" s="52">
        <v>0</v>
      </c>
      <c r="E14" s="52">
        <v>0</v>
      </c>
      <c r="F14" s="52">
        <v>0</v>
      </c>
      <c r="G14" s="52">
        <v>0</v>
      </c>
      <c r="H14" s="52">
        <v>2417549</v>
      </c>
      <c r="I14" s="52">
        <v>0</v>
      </c>
      <c r="J14" s="15">
        <v>0</v>
      </c>
    </row>
    <row r="15" spans="1:10" ht="12.75" customHeight="1" x14ac:dyDescent="0.2">
      <c r="A15" s="5" t="s">
        <v>148</v>
      </c>
      <c r="B15" s="50"/>
      <c r="C15" s="5" t="s">
        <v>149</v>
      </c>
      <c r="D15" s="6">
        <f>+D16+D31</f>
        <v>23579337650</v>
      </c>
      <c r="E15" s="6">
        <f t="shared" ref="E15:I15" si="7">+E16+E31</f>
        <v>54693001123.889999</v>
      </c>
      <c r="F15" s="6">
        <f t="shared" si="7"/>
        <v>4653299789</v>
      </c>
      <c r="G15" s="6">
        <f t="shared" si="7"/>
        <v>73619038984.889999</v>
      </c>
      <c r="H15" s="6">
        <f t="shared" si="7"/>
        <v>57357392598.470001</v>
      </c>
      <c r="I15" s="6">
        <f t="shared" si="7"/>
        <v>16899381379.560001</v>
      </c>
      <c r="J15" s="14">
        <f t="shared" si="2"/>
        <v>0.77911085759000964</v>
      </c>
    </row>
    <row r="16" spans="1:10" ht="12.75" customHeight="1" x14ac:dyDescent="0.2">
      <c r="A16" s="5" t="s">
        <v>150</v>
      </c>
      <c r="B16" s="50"/>
      <c r="C16" s="5" t="s">
        <v>85</v>
      </c>
      <c r="D16" s="6">
        <f>+D17</f>
        <v>23579337650</v>
      </c>
      <c r="E16" s="6">
        <f t="shared" ref="E16:I16" si="8">+E17</f>
        <v>37938699832</v>
      </c>
      <c r="F16" s="6">
        <f t="shared" si="8"/>
        <v>0</v>
      </c>
      <c r="G16" s="6">
        <f t="shared" si="8"/>
        <v>61518037482</v>
      </c>
      <c r="H16" s="6">
        <f t="shared" si="8"/>
        <v>45957376694.590004</v>
      </c>
      <c r="I16" s="6">
        <f t="shared" si="8"/>
        <v>15567993379.560001</v>
      </c>
      <c r="J16" s="14">
        <f t="shared" si="2"/>
        <v>0.7470553121600636</v>
      </c>
    </row>
    <row r="17" spans="1:10" ht="12.75" customHeight="1" x14ac:dyDescent="0.2">
      <c r="A17" s="5" t="s">
        <v>151</v>
      </c>
      <c r="B17" s="50"/>
      <c r="C17" s="5" t="s">
        <v>87</v>
      </c>
      <c r="D17" s="6">
        <f>SUM(D18:D30)</f>
        <v>23579337650</v>
      </c>
      <c r="E17" s="6">
        <f t="shared" ref="E17:I17" si="9">SUM(E18:E30)</f>
        <v>37938699832</v>
      </c>
      <c r="F17" s="6">
        <f t="shared" si="9"/>
        <v>0</v>
      </c>
      <c r="G17" s="6">
        <f t="shared" si="9"/>
        <v>61518037482</v>
      </c>
      <c r="H17" s="6">
        <f t="shared" si="9"/>
        <v>45957376694.590004</v>
      </c>
      <c r="I17" s="6">
        <f t="shared" si="9"/>
        <v>15567993379.560001</v>
      </c>
      <c r="J17" s="14">
        <f t="shared" si="2"/>
        <v>0.7470553121600636</v>
      </c>
    </row>
    <row r="18" spans="1:10" ht="12.75" customHeight="1" x14ac:dyDescent="0.2">
      <c r="A18" s="51">
        <v>12040100</v>
      </c>
      <c r="B18" s="23">
        <v>115</v>
      </c>
      <c r="C18" s="51" t="s">
        <v>152</v>
      </c>
      <c r="D18" s="52">
        <v>5691235616</v>
      </c>
      <c r="E18" s="52">
        <v>0</v>
      </c>
      <c r="F18" s="52">
        <v>0</v>
      </c>
      <c r="G18" s="52">
        <v>5691235616</v>
      </c>
      <c r="H18" s="52">
        <v>4761667130.4200001</v>
      </c>
      <c r="I18" s="52">
        <v>929568485.58000004</v>
      </c>
      <c r="J18" s="15">
        <f t="shared" si="2"/>
        <v>0.83666666637967568</v>
      </c>
    </row>
    <row r="19" spans="1:10" s="13" customFormat="1" x14ac:dyDescent="0.2">
      <c r="A19" s="53">
        <v>12040111</v>
      </c>
      <c r="B19" s="54">
        <v>101</v>
      </c>
      <c r="C19" s="53" t="s">
        <v>153</v>
      </c>
      <c r="D19" s="55">
        <v>0</v>
      </c>
      <c r="E19" s="55">
        <v>0</v>
      </c>
      <c r="F19" s="55">
        <v>0</v>
      </c>
      <c r="G19" s="55">
        <v>0</v>
      </c>
      <c r="H19" s="55">
        <v>7325931.9000000004</v>
      </c>
      <c r="I19" s="55">
        <v>0</v>
      </c>
      <c r="J19" s="15">
        <v>0</v>
      </c>
    </row>
    <row r="20" spans="1:10" s="13" customFormat="1" ht="25.5" x14ac:dyDescent="0.2">
      <c r="A20" s="53">
        <v>12040115</v>
      </c>
      <c r="B20" s="54">
        <v>105</v>
      </c>
      <c r="C20" s="53" t="s">
        <v>154</v>
      </c>
      <c r="D20" s="55">
        <v>0</v>
      </c>
      <c r="E20" s="55">
        <v>0</v>
      </c>
      <c r="F20" s="55">
        <v>0</v>
      </c>
      <c r="G20" s="55">
        <v>0</v>
      </c>
      <c r="H20" s="55">
        <v>6660.25</v>
      </c>
      <c r="I20" s="55">
        <v>0</v>
      </c>
      <c r="J20" s="15">
        <v>0</v>
      </c>
    </row>
    <row r="21" spans="1:10" s="13" customFormat="1" ht="38.25" x14ac:dyDescent="0.2">
      <c r="A21" s="53">
        <v>12040124</v>
      </c>
      <c r="B21" s="54">
        <v>126</v>
      </c>
      <c r="C21" s="53" t="s">
        <v>155</v>
      </c>
      <c r="D21" s="55">
        <v>262908960</v>
      </c>
      <c r="E21" s="55">
        <v>179350000</v>
      </c>
      <c r="F21" s="55">
        <v>0</v>
      </c>
      <c r="G21" s="55">
        <v>442258960</v>
      </c>
      <c r="H21" s="55">
        <v>198086991</v>
      </c>
      <c r="I21" s="55">
        <v>244171969</v>
      </c>
      <c r="J21" s="15">
        <f t="shared" si="2"/>
        <v>0.44789819747235871</v>
      </c>
    </row>
    <row r="22" spans="1:10" s="13" customFormat="1" ht="38.25" x14ac:dyDescent="0.2">
      <c r="A22" s="53">
        <v>12040127</v>
      </c>
      <c r="B22" s="54">
        <v>128</v>
      </c>
      <c r="C22" s="53" t="s">
        <v>156</v>
      </c>
      <c r="D22" s="55">
        <v>12097063308</v>
      </c>
      <c r="E22" s="55">
        <v>178232476</v>
      </c>
      <c r="F22" s="55">
        <v>0</v>
      </c>
      <c r="G22" s="55">
        <v>12275295784</v>
      </c>
      <c r="H22" s="55">
        <v>5744963566</v>
      </c>
      <c r="I22" s="55">
        <v>6530332218</v>
      </c>
      <c r="J22" s="15">
        <f t="shared" si="2"/>
        <v>0.4680101943847384</v>
      </c>
    </row>
    <row r="23" spans="1:10" s="13" customFormat="1" ht="63.75" x14ac:dyDescent="0.2">
      <c r="A23" s="53">
        <v>12040128</v>
      </c>
      <c r="B23" s="54">
        <v>129</v>
      </c>
      <c r="C23" s="53" t="s">
        <v>157</v>
      </c>
      <c r="D23" s="55">
        <v>5528129766</v>
      </c>
      <c r="E23" s="55">
        <v>1943113601</v>
      </c>
      <c r="F23" s="55">
        <v>0</v>
      </c>
      <c r="G23" s="55">
        <v>7471243367</v>
      </c>
      <c r="H23" s="55">
        <v>6067068506</v>
      </c>
      <c r="I23" s="55">
        <v>1404174861</v>
      </c>
      <c r="J23" s="15">
        <f t="shared" si="2"/>
        <v>0.81205606724013979</v>
      </c>
    </row>
    <row r="24" spans="1:10" s="13" customFormat="1" ht="51" x14ac:dyDescent="0.2">
      <c r="A24" s="53">
        <v>12040129</v>
      </c>
      <c r="B24" s="54">
        <v>130</v>
      </c>
      <c r="C24" s="53" t="s">
        <v>158</v>
      </c>
      <c r="D24" s="55">
        <v>0</v>
      </c>
      <c r="E24" s="55">
        <v>12936740477</v>
      </c>
      <c r="F24" s="55">
        <v>0</v>
      </c>
      <c r="G24" s="55">
        <v>12936740477</v>
      </c>
      <c r="H24" s="55">
        <v>9024700007.2000008</v>
      </c>
      <c r="I24" s="55">
        <v>3912040469.8000002</v>
      </c>
      <c r="J24" s="15">
        <f t="shared" si="2"/>
        <v>0.6976023074162192</v>
      </c>
    </row>
    <row r="25" spans="1:10" s="13" customFormat="1" ht="51" x14ac:dyDescent="0.2">
      <c r="A25" s="53">
        <v>12040130</v>
      </c>
      <c r="B25" s="54">
        <v>131</v>
      </c>
      <c r="C25" s="53" t="s">
        <v>159</v>
      </c>
      <c r="D25" s="55">
        <v>0</v>
      </c>
      <c r="E25" s="55">
        <v>843363194</v>
      </c>
      <c r="F25" s="55">
        <v>0</v>
      </c>
      <c r="G25" s="55">
        <v>843363194</v>
      </c>
      <c r="H25" s="55">
        <v>830528741</v>
      </c>
      <c r="I25" s="55">
        <v>12834453</v>
      </c>
      <c r="J25" s="15">
        <f t="shared" si="2"/>
        <v>0.98478181987154634</v>
      </c>
    </row>
    <row r="26" spans="1:10" s="13" customFormat="1" ht="38.25" x14ac:dyDescent="0.2">
      <c r="A26" s="53">
        <v>12040131</v>
      </c>
      <c r="B26" s="54">
        <v>132</v>
      </c>
      <c r="C26" s="53" t="s">
        <v>160</v>
      </c>
      <c r="D26" s="55">
        <v>0</v>
      </c>
      <c r="E26" s="55">
        <v>10082762744</v>
      </c>
      <c r="F26" s="55">
        <v>0</v>
      </c>
      <c r="G26" s="55">
        <v>10082762744</v>
      </c>
      <c r="H26" s="55">
        <v>9770417999</v>
      </c>
      <c r="I26" s="55">
        <v>312344745</v>
      </c>
      <c r="J26" s="15">
        <f t="shared" si="2"/>
        <v>0.96902190868411853</v>
      </c>
    </row>
    <row r="27" spans="1:10" s="13" customFormat="1" ht="38.25" x14ac:dyDescent="0.2">
      <c r="A27" s="53">
        <v>12040132</v>
      </c>
      <c r="B27" s="54">
        <v>133</v>
      </c>
      <c r="C27" s="53" t="s">
        <v>161</v>
      </c>
      <c r="D27" s="55">
        <v>0</v>
      </c>
      <c r="E27" s="55">
        <v>1257901633</v>
      </c>
      <c r="F27" s="55">
        <v>0</v>
      </c>
      <c r="G27" s="55">
        <v>1257901633</v>
      </c>
      <c r="H27" s="55">
        <v>854220033</v>
      </c>
      <c r="I27" s="55">
        <v>403681600</v>
      </c>
      <c r="J27" s="15">
        <f t="shared" si="2"/>
        <v>0.67908333258360587</v>
      </c>
    </row>
    <row r="28" spans="1:10" s="13" customFormat="1" ht="38.25" x14ac:dyDescent="0.2">
      <c r="A28" s="53">
        <v>12040133</v>
      </c>
      <c r="B28" s="54">
        <v>134</v>
      </c>
      <c r="C28" s="53" t="s">
        <v>162</v>
      </c>
      <c r="D28" s="55">
        <v>0</v>
      </c>
      <c r="E28" s="55">
        <v>8800698335</v>
      </c>
      <c r="F28" s="55">
        <v>0</v>
      </c>
      <c r="G28" s="55">
        <v>8800698335</v>
      </c>
      <c r="H28" s="55">
        <v>7178442736.8199997</v>
      </c>
      <c r="I28" s="55">
        <v>1622255598.1800001</v>
      </c>
      <c r="J28" s="15">
        <f t="shared" si="2"/>
        <v>0.81566740087791001</v>
      </c>
    </row>
    <row r="29" spans="1:10" s="13" customFormat="1" ht="38.25" x14ac:dyDescent="0.2">
      <c r="A29" s="53">
        <v>12040134</v>
      </c>
      <c r="B29" s="54">
        <v>135</v>
      </c>
      <c r="C29" s="53" t="s">
        <v>163</v>
      </c>
      <c r="D29" s="55">
        <v>0</v>
      </c>
      <c r="E29" s="55">
        <v>200601000</v>
      </c>
      <c r="F29" s="55">
        <v>0</v>
      </c>
      <c r="G29" s="55">
        <v>200601000</v>
      </c>
      <c r="H29" s="55">
        <v>4012020</v>
      </c>
      <c r="I29" s="55">
        <v>196588980</v>
      </c>
      <c r="J29" s="15">
        <f t="shared" si="2"/>
        <v>0.02</v>
      </c>
    </row>
    <row r="30" spans="1:10" s="13" customFormat="1" ht="38.25" x14ac:dyDescent="0.2">
      <c r="A30" s="53">
        <v>12040135</v>
      </c>
      <c r="B30" s="54">
        <v>136</v>
      </c>
      <c r="C30" s="53" t="s">
        <v>164</v>
      </c>
      <c r="D30" s="55">
        <v>0</v>
      </c>
      <c r="E30" s="55">
        <v>1515936372</v>
      </c>
      <c r="F30" s="55">
        <v>0</v>
      </c>
      <c r="G30" s="55">
        <v>1515936372</v>
      </c>
      <c r="H30" s="55">
        <v>1515936372</v>
      </c>
      <c r="I30" s="55">
        <v>0</v>
      </c>
      <c r="J30" s="15">
        <f t="shared" si="2"/>
        <v>1</v>
      </c>
    </row>
    <row r="31" spans="1:10" s="13" customFormat="1" x14ac:dyDescent="0.2">
      <c r="A31" s="8" t="s">
        <v>165</v>
      </c>
      <c r="B31" s="56"/>
      <c r="C31" s="8" t="s">
        <v>166</v>
      </c>
      <c r="D31" s="57">
        <f>SUM(D32:D36)</f>
        <v>0</v>
      </c>
      <c r="E31" s="57">
        <f t="shared" ref="E31:I31" si="10">SUM(E32:E36)</f>
        <v>16754301291.889999</v>
      </c>
      <c r="F31" s="57">
        <f t="shared" si="10"/>
        <v>4653299789</v>
      </c>
      <c r="G31" s="57">
        <f t="shared" si="10"/>
        <v>12101001502.889999</v>
      </c>
      <c r="H31" s="57">
        <f t="shared" si="10"/>
        <v>11400015903.879999</v>
      </c>
      <c r="I31" s="57">
        <f t="shared" si="10"/>
        <v>1331388000</v>
      </c>
      <c r="J31" s="14">
        <f t="shared" si="2"/>
        <v>0.94207210049163381</v>
      </c>
    </row>
    <row r="32" spans="1:10" s="13" customFormat="1" x14ac:dyDescent="0.2">
      <c r="A32" s="53">
        <v>12050100</v>
      </c>
      <c r="B32" s="54">
        <v>101</v>
      </c>
      <c r="C32" s="53" t="s">
        <v>167</v>
      </c>
      <c r="D32" s="55">
        <v>0</v>
      </c>
      <c r="E32" s="55">
        <v>0</v>
      </c>
      <c r="F32" s="55">
        <v>0</v>
      </c>
      <c r="G32" s="55">
        <v>0</v>
      </c>
      <c r="H32" s="55">
        <v>305476705.99000001</v>
      </c>
      <c r="I32" s="55">
        <v>0</v>
      </c>
      <c r="J32" s="15">
        <v>0</v>
      </c>
    </row>
    <row r="33" spans="1:10" s="13" customFormat="1" x14ac:dyDescent="0.2">
      <c r="A33" s="53">
        <v>12050101</v>
      </c>
      <c r="B33" s="54">
        <v>101</v>
      </c>
      <c r="C33" s="53" t="s">
        <v>168</v>
      </c>
      <c r="D33" s="55">
        <v>0</v>
      </c>
      <c r="E33" s="55">
        <v>0</v>
      </c>
      <c r="F33" s="55">
        <v>0</v>
      </c>
      <c r="G33" s="55">
        <v>0</v>
      </c>
      <c r="H33" s="55">
        <v>300000000</v>
      </c>
      <c r="I33" s="55">
        <v>0</v>
      </c>
      <c r="J33" s="15">
        <v>0</v>
      </c>
    </row>
    <row r="34" spans="1:10" s="13" customFormat="1" ht="38.25" x14ac:dyDescent="0.2">
      <c r="A34" s="53">
        <v>12050110</v>
      </c>
      <c r="B34" s="54">
        <v>115</v>
      </c>
      <c r="C34" s="53" t="s">
        <v>105</v>
      </c>
      <c r="D34" s="55">
        <v>0</v>
      </c>
      <c r="E34" s="55">
        <v>1621075170</v>
      </c>
      <c r="F34" s="55">
        <v>0</v>
      </c>
      <c r="G34" s="55">
        <v>1621075170</v>
      </c>
      <c r="H34" s="55">
        <v>1646000865</v>
      </c>
      <c r="I34" s="55">
        <v>0</v>
      </c>
      <c r="J34" s="15">
        <f t="shared" si="2"/>
        <v>1.0153760266403933</v>
      </c>
    </row>
    <row r="35" spans="1:10" s="13" customFormat="1" ht="51" x14ac:dyDescent="0.2">
      <c r="A35" s="53">
        <v>12050112</v>
      </c>
      <c r="B35" s="54">
        <v>130</v>
      </c>
      <c r="C35" s="53" t="s">
        <v>169</v>
      </c>
      <c r="D35" s="55">
        <v>0</v>
      </c>
      <c r="E35" s="55">
        <v>10430000000</v>
      </c>
      <c r="F35" s="55">
        <v>0</v>
      </c>
      <c r="G35" s="55">
        <v>10430000000</v>
      </c>
      <c r="H35" s="55">
        <v>9098612000</v>
      </c>
      <c r="I35" s="55">
        <v>1331388000</v>
      </c>
      <c r="J35" s="15">
        <f t="shared" si="2"/>
        <v>0.87235014381591558</v>
      </c>
    </row>
    <row r="36" spans="1:10" s="13" customFormat="1" x14ac:dyDescent="0.2">
      <c r="A36" s="53">
        <v>12050113</v>
      </c>
      <c r="B36" s="54">
        <v>101</v>
      </c>
      <c r="C36" s="53" t="s">
        <v>170</v>
      </c>
      <c r="D36" s="55">
        <v>0</v>
      </c>
      <c r="E36" s="55">
        <v>4703226121.8900003</v>
      </c>
      <c r="F36" s="55">
        <v>4653299789</v>
      </c>
      <c r="G36" s="55">
        <v>49926332.890000001</v>
      </c>
      <c r="H36" s="55">
        <v>49926332.890000001</v>
      </c>
      <c r="I36" s="55">
        <v>0</v>
      </c>
      <c r="J36" s="15">
        <f t="shared" si="2"/>
        <v>1</v>
      </c>
    </row>
    <row r="37" spans="1:10" ht="12.75" customHeight="1" x14ac:dyDescent="0.2">
      <c r="A37" s="58"/>
      <c r="J37" s="59"/>
    </row>
  </sheetData>
  <autoFilter ref="A2:J37"/>
  <mergeCells count="1">
    <mergeCell ref="A1:J1"/>
  </mergeCells>
  <pageMargins left="0" right="0" top="0" bottom="0" header="0" footer="0"/>
  <pageSetup paperSize="0" scal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75"/>
  <sheetViews>
    <sheetView zoomScaleNormal="100" workbookViewId="0">
      <selection activeCell="A2" sqref="A2"/>
    </sheetView>
  </sheetViews>
  <sheetFormatPr baseColWidth="10" defaultColWidth="6.85546875" defaultRowHeight="12.75" customHeight="1" x14ac:dyDescent="0.2"/>
  <cols>
    <col min="1" max="1" width="9.7109375" customWidth="1"/>
    <col min="2" max="2" width="7.140625" customWidth="1"/>
    <col min="3" max="3" width="42.5703125" customWidth="1"/>
    <col min="4" max="5" width="17" bestFit="1" customWidth="1"/>
    <col min="6" max="6" width="15.85546875" bestFit="1" customWidth="1"/>
    <col min="7" max="7" width="13.28515625" bestFit="1" customWidth="1"/>
    <col min="8" max="8" width="16.5703125" customWidth="1"/>
    <col min="9" max="9" width="17.42578125" bestFit="1" customWidth="1"/>
    <col min="10" max="13" width="17" bestFit="1" customWidth="1"/>
    <col min="14" max="14" width="18.42578125" bestFit="1" customWidth="1"/>
    <col min="15" max="15" width="13.140625" customWidth="1"/>
  </cols>
  <sheetData>
    <row r="1" spans="1:15" ht="18.75" customHeight="1" x14ac:dyDescent="0.2">
      <c r="A1" s="27" t="s">
        <v>121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3" customFormat="1" ht="32.25" customHeight="1" x14ac:dyDescent="0.2">
      <c r="A2" s="9" t="s">
        <v>0</v>
      </c>
      <c r="B2" s="9" t="s">
        <v>109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111</v>
      </c>
      <c r="I2" s="10" t="s">
        <v>112</v>
      </c>
      <c r="J2" s="9" t="s">
        <v>6</v>
      </c>
      <c r="K2" s="9" t="s">
        <v>7</v>
      </c>
      <c r="L2" s="9" t="s">
        <v>8</v>
      </c>
      <c r="M2" s="9" t="s">
        <v>9</v>
      </c>
      <c r="N2" s="10" t="s">
        <v>107</v>
      </c>
      <c r="O2" s="11" t="s">
        <v>108</v>
      </c>
    </row>
    <row r="3" spans="1:15" s="1" customFormat="1" ht="12.75" customHeight="1" x14ac:dyDescent="0.2">
      <c r="A3" s="5" t="s">
        <v>10</v>
      </c>
      <c r="B3" s="5"/>
      <c r="C3" s="8" t="s">
        <v>11</v>
      </c>
      <c r="D3" s="6">
        <f>+D4+D50+D54+D58</f>
        <v>25290906041</v>
      </c>
      <c r="E3" s="6">
        <f t="shared" ref="E3:N3" si="0">+E4+E50+E54+E58</f>
        <v>52090198455.889999</v>
      </c>
      <c r="F3" s="6">
        <f t="shared" si="0"/>
        <v>4653299789</v>
      </c>
      <c r="G3" s="6">
        <f t="shared" si="0"/>
        <v>87172327</v>
      </c>
      <c r="H3" s="6">
        <f t="shared" si="0"/>
        <v>87172327</v>
      </c>
      <c r="I3" s="6">
        <f t="shared" si="0"/>
        <v>72727804707.889999</v>
      </c>
      <c r="J3" s="6">
        <f t="shared" si="0"/>
        <v>70920030026.830002</v>
      </c>
      <c r="K3" s="6">
        <f t="shared" si="0"/>
        <v>69429996956.830002</v>
      </c>
      <c r="L3" s="6">
        <f t="shared" si="0"/>
        <v>46741490597.269997</v>
      </c>
      <c r="M3" s="6">
        <f t="shared" si="0"/>
        <v>42462341099.269997</v>
      </c>
      <c r="N3" s="6">
        <f t="shared" si="0"/>
        <v>1807774681.0599999</v>
      </c>
      <c r="O3" s="14">
        <f>+K3/I3</f>
        <v>0.95465547510603976</v>
      </c>
    </row>
    <row r="4" spans="1:15" s="1" customFormat="1" ht="12.75" customHeight="1" x14ac:dyDescent="0.2">
      <c r="A4" s="5" t="s">
        <v>12</v>
      </c>
      <c r="B4" s="5"/>
      <c r="C4" s="8" t="s">
        <v>13</v>
      </c>
      <c r="D4" s="6">
        <f>+D5+D29</f>
        <v>1668019745</v>
      </c>
      <c r="E4" s="6">
        <f t="shared" ref="E4:N4" si="1">+E5+E29</f>
        <v>4699832786.8900003</v>
      </c>
      <c r="F4" s="6">
        <f t="shared" si="1"/>
        <v>4653299789</v>
      </c>
      <c r="G4" s="6">
        <f t="shared" si="1"/>
        <v>87172327</v>
      </c>
      <c r="H4" s="6">
        <f t="shared" si="1"/>
        <v>87172327</v>
      </c>
      <c r="I4" s="6">
        <f t="shared" si="1"/>
        <v>1714552742.8899999</v>
      </c>
      <c r="J4" s="6">
        <f t="shared" si="1"/>
        <v>1142773099.27</v>
      </c>
      <c r="K4" s="6">
        <f t="shared" si="1"/>
        <v>1141773099.27</v>
      </c>
      <c r="L4" s="6">
        <f t="shared" si="1"/>
        <v>1070726133.27</v>
      </c>
      <c r="M4" s="6">
        <f t="shared" si="1"/>
        <v>1069703133.27</v>
      </c>
      <c r="N4" s="6">
        <f t="shared" si="1"/>
        <v>571779643.62</v>
      </c>
      <c r="O4" s="14">
        <f t="shared" ref="O4:O67" si="2">+K4/I4</f>
        <v>0.66593057810835299</v>
      </c>
    </row>
    <row r="5" spans="1:15" s="1" customFormat="1" ht="12.75" customHeight="1" x14ac:dyDescent="0.2">
      <c r="A5" s="5" t="s">
        <v>14</v>
      </c>
      <c r="B5" s="5"/>
      <c r="C5" s="8" t="s">
        <v>15</v>
      </c>
      <c r="D5" s="6">
        <f>+D6+D18+D21+D25</f>
        <v>1517013115</v>
      </c>
      <c r="E5" s="6">
        <f t="shared" ref="E5:N5" si="3">+E6+E18+E21+E25</f>
        <v>4699832786.8900003</v>
      </c>
      <c r="F5" s="6">
        <f t="shared" si="3"/>
        <v>4653299789</v>
      </c>
      <c r="G5" s="6">
        <f t="shared" si="3"/>
        <v>0</v>
      </c>
      <c r="H5" s="6">
        <f t="shared" si="3"/>
        <v>53622809</v>
      </c>
      <c r="I5" s="6">
        <f t="shared" si="3"/>
        <v>1509923303.8899999</v>
      </c>
      <c r="J5" s="6">
        <f t="shared" si="3"/>
        <v>1003483546</v>
      </c>
      <c r="K5" s="6">
        <f t="shared" si="3"/>
        <v>1003483546</v>
      </c>
      <c r="L5" s="6">
        <f t="shared" si="3"/>
        <v>940072094</v>
      </c>
      <c r="M5" s="6">
        <f t="shared" si="3"/>
        <v>940072094</v>
      </c>
      <c r="N5" s="6">
        <f t="shared" si="3"/>
        <v>506439757.88999999</v>
      </c>
      <c r="O5" s="14">
        <f t="shared" si="2"/>
        <v>0.66459239579569085</v>
      </c>
    </row>
    <row r="6" spans="1:15" s="1" customFormat="1" ht="12.75" customHeight="1" x14ac:dyDescent="0.2">
      <c r="A6" s="5" t="s">
        <v>16</v>
      </c>
      <c r="B6" s="5"/>
      <c r="C6" s="8" t="s">
        <v>17</v>
      </c>
      <c r="D6" s="6">
        <f>SUM(D7:D17)</f>
        <v>1092801908</v>
      </c>
      <c r="E6" s="6">
        <f t="shared" ref="E6:N6" si="4">SUM(E7:E17)</f>
        <v>4699832786.8900003</v>
      </c>
      <c r="F6" s="6">
        <f t="shared" si="4"/>
        <v>4653299789</v>
      </c>
      <c r="G6" s="6">
        <f t="shared" si="4"/>
        <v>0</v>
      </c>
      <c r="H6" s="6">
        <f t="shared" si="4"/>
        <v>49095657</v>
      </c>
      <c r="I6" s="6">
        <f t="shared" si="4"/>
        <v>1090239248.8899999</v>
      </c>
      <c r="J6" s="6">
        <f t="shared" si="4"/>
        <v>694693446</v>
      </c>
      <c r="K6" s="6">
        <f t="shared" si="4"/>
        <v>694693446</v>
      </c>
      <c r="L6" s="6">
        <f t="shared" si="4"/>
        <v>694693446</v>
      </c>
      <c r="M6" s="6">
        <f t="shared" si="4"/>
        <v>694693446</v>
      </c>
      <c r="N6" s="6">
        <f t="shared" si="4"/>
        <v>395545802.88999999</v>
      </c>
      <c r="O6" s="14">
        <f t="shared" si="2"/>
        <v>0.63719357627904605</v>
      </c>
    </row>
    <row r="7" spans="1:15" ht="12.75" customHeight="1" x14ac:dyDescent="0.2">
      <c r="A7" s="3">
        <v>21010100</v>
      </c>
      <c r="B7" s="3">
        <v>101</v>
      </c>
      <c r="C7" s="4" t="s">
        <v>18</v>
      </c>
      <c r="D7" s="7">
        <v>765201366</v>
      </c>
      <c r="E7" s="7">
        <v>4653299789</v>
      </c>
      <c r="F7" s="7">
        <v>4653299789</v>
      </c>
      <c r="G7" s="7">
        <v>0</v>
      </c>
      <c r="H7" s="7">
        <v>0</v>
      </c>
      <c r="I7" s="7">
        <v>765201366</v>
      </c>
      <c r="J7" s="7">
        <v>530813960</v>
      </c>
      <c r="K7" s="7">
        <v>530813960</v>
      </c>
      <c r="L7" s="7">
        <v>530813960</v>
      </c>
      <c r="M7" s="7">
        <v>530813960</v>
      </c>
      <c r="N7" s="7">
        <v>234387406</v>
      </c>
      <c r="O7" s="15">
        <f t="shared" si="2"/>
        <v>0.69369186149623263</v>
      </c>
    </row>
    <row r="8" spans="1:15" ht="12.75" customHeight="1" x14ac:dyDescent="0.2">
      <c r="A8" s="3">
        <v>21010101</v>
      </c>
      <c r="B8" s="3">
        <v>101</v>
      </c>
      <c r="C8" s="4" t="s">
        <v>19</v>
      </c>
      <c r="D8" s="7">
        <v>74264652</v>
      </c>
      <c r="E8" s="7">
        <v>0</v>
      </c>
      <c r="F8" s="7">
        <v>0</v>
      </c>
      <c r="G8" s="7">
        <v>0</v>
      </c>
      <c r="H8" s="7">
        <v>0</v>
      </c>
      <c r="I8" s="7">
        <v>74264652</v>
      </c>
      <c r="J8" s="7">
        <v>0</v>
      </c>
      <c r="K8" s="7">
        <v>0</v>
      </c>
      <c r="L8" s="7">
        <v>0</v>
      </c>
      <c r="M8" s="7">
        <v>0</v>
      </c>
      <c r="N8" s="7">
        <v>74264652</v>
      </c>
      <c r="O8" s="15">
        <f t="shared" si="2"/>
        <v>0</v>
      </c>
    </row>
    <row r="9" spans="1:15" ht="12.75" customHeight="1" x14ac:dyDescent="0.2">
      <c r="A9" s="3">
        <v>21010102</v>
      </c>
      <c r="B9" s="3">
        <v>101</v>
      </c>
      <c r="C9" s="4" t="s">
        <v>20</v>
      </c>
      <c r="D9" s="7">
        <v>39004912</v>
      </c>
      <c r="E9" s="7">
        <v>0</v>
      </c>
      <c r="F9" s="7">
        <v>0</v>
      </c>
      <c r="G9" s="7">
        <v>0</v>
      </c>
      <c r="H9" s="7">
        <v>0</v>
      </c>
      <c r="I9" s="7">
        <v>39004912</v>
      </c>
      <c r="J9" s="7">
        <v>16911696</v>
      </c>
      <c r="K9" s="7">
        <v>16911696</v>
      </c>
      <c r="L9" s="7">
        <v>16911696</v>
      </c>
      <c r="M9" s="7">
        <v>16911696</v>
      </c>
      <c r="N9" s="7">
        <v>22093216</v>
      </c>
      <c r="O9" s="15">
        <f t="shared" si="2"/>
        <v>0.43357862209764758</v>
      </c>
    </row>
    <row r="10" spans="1:15" ht="12.75" customHeight="1" x14ac:dyDescent="0.2">
      <c r="A10" s="3">
        <v>21010103</v>
      </c>
      <c r="B10" s="3">
        <v>101</v>
      </c>
      <c r="C10" s="4" t="s">
        <v>21</v>
      </c>
      <c r="D10" s="7">
        <v>42004911</v>
      </c>
      <c r="E10" s="7">
        <v>0</v>
      </c>
      <c r="F10" s="7">
        <v>0</v>
      </c>
      <c r="G10" s="7">
        <v>0</v>
      </c>
      <c r="H10" s="7">
        <v>0</v>
      </c>
      <c r="I10" s="7">
        <v>42004911</v>
      </c>
      <c r="J10" s="7">
        <v>24713671</v>
      </c>
      <c r="K10" s="7">
        <v>24713671</v>
      </c>
      <c r="L10" s="7">
        <v>24713671</v>
      </c>
      <c r="M10" s="7">
        <v>24713671</v>
      </c>
      <c r="N10" s="7">
        <v>17291240</v>
      </c>
      <c r="O10" s="15">
        <f t="shared" si="2"/>
        <v>0.58835194294305249</v>
      </c>
    </row>
    <row r="11" spans="1:15" ht="12.75" customHeight="1" x14ac:dyDescent="0.2">
      <c r="A11" s="3">
        <v>21010104</v>
      </c>
      <c r="B11" s="3">
        <v>101</v>
      </c>
      <c r="C11" s="4" t="s">
        <v>22</v>
      </c>
      <c r="D11" s="7">
        <v>5117227</v>
      </c>
      <c r="E11" s="7">
        <v>0</v>
      </c>
      <c r="F11" s="7">
        <v>0</v>
      </c>
      <c r="G11" s="7">
        <v>0</v>
      </c>
      <c r="H11" s="7">
        <v>0</v>
      </c>
      <c r="I11" s="7">
        <v>5117227</v>
      </c>
      <c r="J11" s="7">
        <v>2109056</v>
      </c>
      <c r="K11" s="7">
        <v>2109056</v>
      </c>
      <c r="L11" s="7">
        <v>2109056</v>
      </c>
      <c r="M11" s="7">
        <v>2109056</v>
      </c>
      <c r="N11" s="7">
        <v>3008171</v>
      </c>
      <c r="O11" s="15">
        <f t="shared" si="2"/>
        <v>0.41214822011999858</v>
      </c>
    </row>
    <row r="12" spans="1:15" ht="12.75" customHeight="1" x14ac:dyDescent="0.2">
      <c r="A12" s="3">
        <v>21010105</v>
      </c>
      <c r="B12" s="3">
        <v>101</v>
      </c>
      <c r="C12" s="4" t="s">
        <v>23</v>
      </c>
      <c r="D12" s="7">
        <v>24993693</v>
      </c>
      <c r="E12" s="7">
        <v>0</v>
      </c>
      <c r="F12" s="7">
        <v>0</v>
      </c>
      <c r="G12" s="7">
        <v>0</v>
      </c>
      <c r="H12" s="7">
        <v>0</v>
      </c>
      <c r="I12" s="7">
        <v>24993693</v>
      </c>
      <c r="J12" s="7">
        <v>17251386</v>
      </c>
      <c r="K12" s="7">
        <v>17251386</v>
      </c>
      <c r="L12" s="7">
        <v>17251386</v>
      </c>
      <c r="M12" s="7">
        <v>17251386</v>
      </c>
      <c r="N12" s="7">
        <v>7742307</v>
      </c>
      <c r="O12" s="15">
        <f t="shared" si="2"/>
        <v>0.6902295711162012</v>
      </c>
    </row>
    <row r="13" spans="1:15" ht="12.75" customHeight="1" x14ac:dyDescent="0.2">
      <c r="A13" s="3">
        <v>21010106</v>
      </c>
      <c r="B13" s="3">
        <v>101</v>
      </c>
      <c r="C13" s="4" t="s">
        <v>24</v>
      </c>
      <c r="D13" s="7">
        <v>29800326</v>
      </c>
      <c r="E13" s="7">
        <v>0</v>
      </c>
      <c r="F13" s="7">
        <v>0</v>
      </c>
      <c r="G13" s="7">
        <v>0</v>
      </c>
      <c r="H13" s="7">
        <v>0</v>
      </c>
      <c r="I13" s="7">
        <v>29800326</v>
      </c>
      <c r="J13" s="7">
        <v>25596677</v>
      </c>
      <c r="K13" s="7">
        <v>25596677</v>
      </c>
      <c r="L13" s="7">
        <v>25596677</v>
      </c>
      <c r="M13" s="7">
        <v>25596677</v>
      </c>
      <c r="N13" s="7">
        <v>4203649</v>
      </c>
      <c r="O13" s="15">
        <f t="shared" si="2"/>
        <v>0.85893949616524334</v>
      </c>
    </row>
    <row r="14" spans="1:15" ht="12.75" customHeight="1" x14ac:dyDescent="0.2">
      <c r="A14" s="3">
        <v>21010107</v>
      </c>
      <c r="B14" s="3">
        <v>101</v>
      </c>
      <c r="C14" s="4" t="s">
        <v>25</v>
      </c>
      <c r="D14" s="7">
        <v>76970803</v>
      </c>
      <c r="E14" s="7">
        <v>46532997.890000001</v>
      </c>
      <c r="F14" s="7">
        <v>0</v>
      </c>
      <c r="G14" s="7">
        <v>0</v>
      </c>
      <c r="H14" s="7">
        <v>49095657</v>
      </c>
      <c r="I14" s="7">
        <v>74408143.890000001</v>
      </c>
      <c r="J14" s="7">
        <v>55145779</v>
      </c>
      <c r="K14" s="7">
        <v>55145779</v>
      </c>
      <c r="L14" s="7">
        <v>55145779</v>
      </c>
      <c r="M14" s="7">
        <v>55145779</v>
      </c>
      <c r="N14" s="7">
        <v>19262364.890000001</v>
      </c>
      <c r="O14" s="15">
        <f t="shared" si="2"/>
        <v>0.7411255827255121</v>
      </c>
    </row>
    <row r="15" spans="1:15" ht="12.75" customHeight="1" x14ac:dyDescent="0.2">
      <c r="A15" s="3">
        <v>21010108</v>
      </c>
      <c r="B15" s="3">
        <v>101</v>
      </c>
      <c r="C15" s="4" t="s">
        <v>26</v>
      </c>
      <c r="D15" s="7">
        <v>10444018</v>
      </c>
      <c r="E15" s="7">
        <v>0</v>
      </c>
      <c r="F15" s="7">
        <v>0</v>
      </c>
      <c r="G15" s="7">
        <v>0</v>
      </c>
      <c r="H15" s="7">
        <v>0</v>
      </c>
      <c r="I15" s="7">
        <v>10444018</v>
      </c>
      <c r="J15" s="7">
        <v>7443171</v>
      </c>
      <c r="K15" s="7">
        <v>7443171</v>
      </c>
      <c r="L15" s="7">
        <v>7443171</v>
      </c>
      <c r="M15" s="7">
        <v>7443171</v>
      </c>
      <c r="N15" s="7">
        <v>3000847</v>
      </c>
      <c r="O15" s="15">
        <f t="shared" si="2"/>
        <v>0.71267313020716738</v>
      </c>
    </row>
    <row r="16" spans="1:15" ht="12.75" customHeight="1" x14ac:dyDescent="0.2">
      <c r="A16" s="3">
        <v>21010109</v>
      </c>
      <c r="B16" s="3">
        <v>101</v>
      </c>
      <c r="C16" s="4" t="s">
        <v>27</v>
      </c>
      <c r="D16" s="7">
        <v>22000000</v>
      </c>
      <c r="E16" s="7">
        <v>0</v>
      </c>
      <c r="F16" s="7">
        <v>0</v>
      </c>
      <c r="G16" s="7">
        <v>0</v>
      </c>
      <c r="H16" s="7">
        <v>0</v>
      </c>
      <c r="I16" s="7">
        <v>22000000</v>
      </c>
      <c r="J16" s="7">
        <v>14708050</v>
      </c>
      <c r="K16" s="7">
        <v>14708050</v>
      </c>
      <c r="L16" s="7">
        <v>14708050</v>
      </c>
      <c r="M16" s="7">
        <v>14708050</v>
      </c>
      <c r="N16" s="7">
        <v>7291950</v>
      </c>
      <c r="O16" s="15">
        <f t="shared" si="2"/>
        <v>0.66854772727272727</v>
      </c>
    </row>
    <row r="17" spans="1:15" ht="12.75" customHeight="1" x14ac:dyDescent="0.2">
      <c r="A17" s="3">
        <v>21010110</v>
      </c>
      <c r="B17" s="3">
        <v>101</v>
      </c>
      <c r="C17" s="4" t="s">
        <v>28</v>
      </c>
      <c r="D17" s="7">
        <v>3000000</v>
      </c>
      <c r="E17" s="7">
        <v>0</v>
      </c>
      <c r="F17" s="7">
        <v>0</v>
      </c>
      <c r="G17" s="7">
        <v>0</v>
      </c>
      <c r="H17" s="7">
        <v>0</v>
      </c>
      <c r="I17" s="7">
        <v>3000000</v>
      </c>
      <c r="J17" s="7">
        <v>0</v>
      </c>
      <c r="K17" s="7">
        <v>0</v>
      </c>
      <c r="L17" s="7">
        <v>0</v>
      </c>
      <c r="M17" s="7">
        <v>0</v>
      </c>
      <c r="N17" s="7">
        <v>3000000</v>
      </c>
      <c r="O17" s="15">
        <f t="shared" si="2"/>
        <v>0</v>
      </c>
    </row>
    <row r="18" spans="1:15" s="1" customFormat="1" ht="12.75" customHeight="1" x14ac:dyDescent="0.2">
      <c r="A18" s="5" t="s">
        <v>29</v>
      </c>
      <c r="B18" s="5"/>
      <c r="C18" s="8" t="s">
        <v>30</v>
      </c>
      <c r="D18" s="6">
        <f t="shared" ref="D18:M18" si="5">SUM(D19:D20)</f>
        <v>263000000</v>
      </c>
      <c r="E18" s="6">
        <f t="shared" si="5"/>
        <v>0</v>
      </c>
      <c r="F18" s="6">
        <f t="shared" si="5"/>
        <v>0</v>
      </c>
      <c r="G18" s="6">
        <f t="shared" si="5"/>
        <v>0</v>
      </c>
      <c r="H18" s="6">
        <f t="shared" si="5"/>
        <v>4527152</v>
      </c>
      <c r="I18" s="6">
        <f t="shared" si="5"/>
        <v>258472848</v>
      </c>
      <c r="J18" s="6">
        <f t="shared" si="5"/>
        <v>208703081</v>
      </c>
      <c r="K18" s="6">
        <f t="shared" si="5"/>
        <v>208703081</v>
      </c>
      <c r="L18" s="6">
        <f t="shared" si="5"/>
        <v>145291629</v>
      </c>
      <c r="M18" s="6">
        <f t="shared" si="5"/>
        <v>145291629</v>
      </c>
      <c r="N18" s="6">
        <f>SUM(N19:N20)</f>
        <v>49769767</v>
      </c>
      <c r="O18" s="14">
        <f t="shared" si="2"/>
        <v>0.80744682706479098</v>
      </c>
    </row>
    <row r="19" spans="1:15" ht="12.75" customHeight="1" x14ac:dyDescent="0.2">
      <c r="A19" s="3">
        <v>21010201</v>
      </c>
      <c r="B19" s="3">
        <v>102</v>
      </c>
      <c r="C19" s="4" t="s">
        <v>31</v>
      </c>
      <c r="D19" s="7">
        <v>3000000</v>
      </c>
      <c r="E19" s="7">
        <v>0</v>
      </c>
      <c r="F19" s="7">
        <v>0</v>
      </c>
      <c r="G19" s="7">
        <v>0</v>
      </c>
      <c r="H19" s="7">
        <v>0</v>
      </c>
      <c r="I19" s="7">
        <v>3000000</v>
      </c>
      <c r="J19" s="7">
        <v>0</v>
      </c>
      <c r="K19" s="7">
        <v>0</v>
      </c>
      <c r="L19" s="7">
        <v>0</v>
      </c>
      <c r="M19" s="7">
        <v>0</v>
      </c>
      <c r="N19" s="7">
        <v>3000000</v>
      </c>
      <c r="O19" s="15">
        <f t="shared" si="2"/>
        <v>0</v>
      </c>
    </row>
    <row r="20" spans="1:15" ht="12.75" customHeight="1" x14ac:dyDescent="0.2">
      <c r="A20" s="3">
        <v>21010202</v>
      </c>
      <c r="B20" s="3">
        <v>102</v>
      </c>
      <c r="C20" s="4" t="s">
        <v>32</v>
      </c>
      <c r="D20" s="7">
        <v>260000000</v>
      </c>
      <c r="E20" s="7">
        <v>0</v>
      </c>
      <c r="F20" s="7">
        <v>0</v>
      </c>
      <c r="G20" s="7">
        <v>0</v>
      </c>
      <c r="H20" s="7">
        <v>4527152</v>
      </c>
      <c r="I20" s="7">
        <v>255472848</v>
      </c>
      <c r="J20" s="7">
        <v>208703081</v>
      </c>
      <c r="K20" s="7">
        <v>208703081</v>
      </c>
      <c r="L20" s="7">
        <v>145291629</v>
      </c>
      <c r="M20" s="7">
        <v>145291629</v>
      </c>
      <c r="N20" s="7">
        <v>46769767</v>
      </c>
      <c r="O20" s="15">
        <f t="shared" si="2"/>
        <v>0.81692861935762351</v>
      </c>
    </row>
    <row r="21" spans="1:15" s="1" customFormat="1" ht="12.75" customHeight="1" x14ac:dyDescent="0.2">
      <c r="A21" s="5" t="s">
        <v>33</v>
      </c>
      <c r="B21" s="5"/>
      <c r="C21" s="8" t="s">
        <v>34</v>
      </c>
      <c r="D21" s="6">
        <f>SUM(D22:D24)</f>
        <v>111034206</v>
      </c>
      <c r="E21" s="6">
        <f t="shared" ref="E21:N21" si="6">SUM(E22:E24)</f>
        <v>0</v>
      </c>
      <c r="F21" s="6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111034206</v>
      </c>
      <c r="J21" s="6">
        <f t="shared" si="6"/>
        <v>72317119</v>
      </c>
      <c r="K21" s="6">
        <f t="shared" si="6"/>
        <v>72317119</v>
      </c>
      <c r="L21" s="6">
        <f t="shared" si="6"/>
        <v>72317119</v>
      </c>
      <c r="M21" s="6">
        <f t="shared" si="6"/>
        <v>72317119</v>
      </c>
      <c r="N21" s="6">
        <f t="shared" si="6"/>
        <v>38717087</v>
      </c>
      <c r="O21" s="14">
        <f t="shared" si="2"/>
        <v>0.65130486905990037</v>
      </c>
    </row>
    <row r="22" spans="1:15" ht="12.75" customHeight="1" x14ac:dyDescent="0.2">
      <c r="A22" s="3">
        <v>21010300</v>
      </c>
      <c r="B22" s="3">
        <v>102</v>
      </c>
      <c r="C22" s="4" t="s">
        <v>35</v>
      </c>
      <c r="D22" s="7">
        <v>15607881</v>
      </c>
      <c r="E22" s="7">
        <v>0</v>
      </c>
      <c r="F22" s="7">
        <v>0</v>
      </c>
      <c r="G22" s="7">
        <v>0</v>
      </c>
      <c r="H22" s="7">
        <v>0</v>
      </c>
      <c r="I22" s="7">
        <v>15607881</v>
      </c>
      <c r="J22" s="7">
        <v>8841689</v>
      </c>
      <c r="K22" s="7">
        <v>8841689</v>
      </c>
      <c r="L22" s="7">
        <v>8841689</v>
      </c>
      <c r="M22" s="7">
        <v>8841689</v>
      </c>
      <c r="N22" s="7">
        <v>6766192</v>
      </c>
      <c r="O22" s="15">
        <f t="shared" si="2"/>
        <v>0.56648875013847166</v>
      </c>
    </row>
    <row r="23" spans="1:15" ht="12.75" customHeight="1" x14ac:dyDescent="0.2">
      <c r="A23" s="3">
        <v>21010301</v>
      </c>
      <c r="B23" s="3">
        <v>102</v>
      </c>
      <c r="C23" s="4" t="s">
        <v>36</v>
      </c>
      <c r="D23" s="7">
        <v>90669214</v>
      </c>
      <c r="E23" s="7">
        <v>0</v>
      </c>
      <c r="F23" s="7">
        <v>0</v>
      </c>
      <c r="G23" s="7">
        <v>0</v>
      </c>
      <c r="H23" s="7">
        <v>0</v>
      </c>
      <c r="I23" s="7">
        <v>90669214</v>
      </c>
      <c r="J23" s="7">
        <v>61146530</v>
      </c>
      <c r="K23" s="7">
        <v>61146530</v>
      </c>
      <c r="L23" s="7">
        <v>61146530</v>
      </c>
      <c r="M23" s="7">
        <v>61146530</v>
      </c>
      <c r="N23" s="7">
        <v>29522684</v>
      </c>
      <c r="O23" s="15">
        <f t="shared" si="2"/>
        <v>0.67439130993238783</v>
      </c>
    </row>
    <row r="24" spans="1:15" ht="12.75" customHeight="1" x14ac:dyDescent="0.2">
      <c r="A24" s="3">
        <v>21010302</v>
      </c>
      <c r="B24" s="3">
        <v>102</v>
      </c>
      <c r="C24" s="4" t="s">
        <v>37</v>
      </c>
      <c r="D24" s="7">
        <v>4757111</v>
      </c>
      <c r="E24" s="7">
        <v>0</v>
      </c>
      <c r="F24" s="7">
        <v>0</v>
      </c>
      <c r="G24" s="7">
        <v>0</v>
      </c>
      <c r="H24" s="7">
        <v>0</v>
      </c>
      <c r="I24" s="7">
        <v>4757111</v>
      </c>
      <c r="J24" s="7">
        <v>2328900</v>
      </c>
      <c r="K24" s="7">
        <v>2328900</v>
      </c>
      <c r="L24" s="7">
        <v>2328900</v>
      </c>
      <c r="M24" s="7">
        <v>2328900</v>
      </c>
      <c r="N24" s="7">
        <v>2428211</v>
      </c>
      <c r="O24" s="15">
        <f t="shared" si="2"/>
        <v>0.48956183700569528</v>
      </c>
    </row>
    <row r="25" spans="1:15" s="1" customFormat="1" ht="12.75" customHeight="1" x14ac:dyDescent="0.2">
      <c r="A25" s="5" t="s">
        <v>38</v>
      </c>
      <c r="B25" s="5"/>
      <c r="C25" s="8" t="s">
        <v>39</v>
      </c>
      <c r="D25" s="6">
        <f t="shared" ref="D25:M25" si="7">SUM(D26:D28)</f>
        <v>50177001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50177001</v>
      </c>
      <c r="J25" s="6">
        <f t="shared" si="7"/>
        <v>27769900</v>
      </c>
      <c r="K25" s="6">
        <f t="shared" si="7"/>
        <v>27769900</v>
      </c>
      <c r="L25" s="6">
        <f t="shared" si="7"/>
        <v>27769900</v>
      </c>
      <c r="M25" s="6">
        <f t="shared" si="7"/>
        <v>27769900</v>
      </c>
      <c r="N25" s="6">
        <f>SUM(N26:N28)</f>
        <v>22407101</v>
      </c>
      <c r="O25" s="14">
        <f t="shared" si="2"/>
        <v>0.55343881552426777</v>
      </c>
    </row>
    <row r="26" spans="1:15" ht="12.75" customHeight="1" x14ac:dyDescent="0.2">
      <c r="A26" s="3">
        <v>21010500</v>
      </c>
      <c r="B26" s="3">
        <v>102</v>
      </c>
      <c r="C26" s="4" t="s">
        <v>40</v>
      </c>
      <c r="D26" s="7">
        <v>39048836</v>
      </c>
      <c r="E26" s="7">
        <v>0</v>
      </c>
      <c r="F26" s="7">
        <v>0</v>
      </c>
      <c r="G26" s="7">
        <v>0</v>
      </c>
      <c r="H26" s="7">
        <v>0</v>
      </c>
      <c r="I26" s="7">
        <v>39048836</v>
      </c>
      <c r="J26" s="7">
        <v>21781400</v>
      </c>
      <c r="K26" s="7">
        <v>21781400</v>
      </c>
      <c r="L26" s="7">
        <v>21781400</v>
      </c>
      <c r="M26" s="7">
        <v>21781400</v>
      </c>
      <c r="N26" s="7">
        <v>17267436</v>
      </c>
      <c r="O26" s="15">
        <f t="shared" si="2"/>
        <v>0.55779895718274419</v>
      </c>
    </row>
    <row r="27" spans="1:15" ht="12.75" customHeight="1" x14ac:dyDescent="0.2">
      <c r="A27" s="3">
        <v>21010501</v>
      </c>
      <c r="B27" s="3">
        <v>102</v>
      </c>
      <c r="C27" s="4" t="s">
        <v>41</v>
      </c>
      <c r="D27" s="7">
        <v>5431266</v>
      </c>
      <c r="E27" s="7">
        <v>0</v>
      </c>
      <c r="F27" s="7">
        <v>0</v>
      </c>
      <c r="G27" s="7">
        <v>0</v>
      </c>
      <c r="H27" s="7">
        <v>0</v>
      </c>
      <c r="I27" s="7">
        <v>5431266</v>
      </c>
      <c r="J27" s="7">
        <v>3593000</v>
      </c>
      <c r="K27" s="7">
        <v>3593000</v>
      </c>
      <c r="L27" s="7">
        <v>3593000</v>
      </c>
      <c r="M27" s="7">
        <v>3593000</v>
      </c>
      <c r="N27" s="7">
        <v>1838266</v>
      </c>
      <c r="O27" s="15">
        <f t="shared" si="2"/>
        <v>0.66154005346083211</v>
      </c>
    </row>
    <row r="28" spans="1:15" ht="12.75" customHeight="1" x14ac:dyDescent="0.2">
      <c r="A28" s="3">
        <v>21010502</v>
      </c>
      <c r="B28" s="3">
        <v>102</v>
      </c>
      <c r="C28" s="4" t="s">
        <v>42</v>
      </c>
      <c r="D28" s="7">
        <v>5696899</v>
      </c>
      <c r="E28" s="7">
        <v>0</v>
      </c>
      <c r="F28" s="7">
        <v>0</v>
      </c>
      <c r="G28" s="7">
        <v>0</v>
      </c>
      <c r="H28" s="7">
        <v>0</v>
      </c>
      <c r="I28" s="7">
        <v>5696899</v>
      </c>
      <c r="J28" s="7">
        <v>2395500</v>
      </c>
      <c r="K28" s="7">
        <v>2395500</v>
      </c>
      <c r="L28" s="7">
        <v>2395500</v>
      </c>
      <c r="M28" s="7">
        <v>2395500</v>
      </c>
      <c r="N28" s="7">
        <v>3301399</v>
      </c>
      <c r="O28" s="15">
        <f t="shared" si="2"/>
        <v>0.42049192025345716</v>
      </c>
    </row>
    <row r="29" spans="1:15" s="1" customFormat="1" ht="12.75" customHeight="1" x14ac:dyDescent="0.2">
      <c r="A29" s="5" t="s">
        <v>43</v>
      </c>
      <c r="B29" s="5"/>
      <c r="C29" s="8" t="s">
        <v>44</v>
      </c>
      <c r="D29" s="6">
        <f>+D30+D32+D39+D42+D48</f>
        <v>151006630</v>
      </c>
      <c r="E29" s="6">
        <f t="shared" ref="E29:N29" si="8">+E30+E32+E39+E42+E48</f>
        <v>0</v>
      </c>
      <c r="F29" s="6">
        <f t="shared" si="8"/>
        <v>0</v>
      </c>
      <c r="G29" s="6">
        <f t="shared" si="8"/>
        <v>87172327</v>
      </c>
      <c r="H29" s="6">
        <f t="shared" si="8"/>
        <v>33549518</v>
      </c>
      <c r="I29" s="6">
        <f t="shared" si="8"/>
        <v>204629439</v>
      </c>
      <c r="J29" s="6">
        <f t="shared" si="8"/>
        <v>139289553.27000001</v>
      </c>
      <c r="K29" s="6">
        <f t="shared" si="8"/>
        <v>138289553.27000001</v>
      </c>
      <c r="L29" s="6">
        <f t="shared" si="8"/>
        <v>130654039.27000001</v>
      </c>
      <c r="M29" s="6">
        <f t="shared" si="8"/>
        <v>129631039.27000001</v>
      </c>
      <c r="N29" s="6">
        <f t="shared" si="8"/>
        <v>65339885.730000004</v>
      </c>
      <c r="O29" s="14">
        <f t="shared" si="2"/>
        <v>0.67580478129542254</v>
      </c>
    </row>
    <row r="30" spans="1:15" s="1" customFormat="1" ht="12.75" customHeight="1" x14ac:dyDescent="0.2">
      <c r="A30" s="5" t="s">
        <v>45</v>
      </c>
      <c r="B30" s="5"/>
      <c r="C30" s="8" t="s">
        <v>46</v>
      </c>
      <c r="D30" s="6">
        <f t="shared" ref="D30:M30" si="9">+D31</f>
        <v>6000000</v>
      </c>
      <c r="E30" s="6">
        <f t="shared" si="9"/>
        <v>0</v>
      </c>
      <c r="F30" s="6">
        <f t="shared" si="9"/>
        <v>0</v>
      </c>
      <c r="G30" s="6">
        <f t="shared" si="9"/>
        <v>0</v>
      </c>
      <c r="H30" s="6">
        <f t="shared" si="9"/>
        <v>0</v>
      </c>
      <c r="I30" s="6">
        <f t="shared" si="9"/>
        <v>6000000</v>
      </c>
      <c r="J30" s="6">
        <f t="shared" si="9"/>
        <v>4000000</v>
      </c>
      <c r="K30" s="6">
        <f t="shared" si="9"/>
        <v>3000000</v>
      </c>
      <c r="L30" s="6">
        <f t="shared" si="9"/>
        <v>3000000</v>
      </c>
      <c r="M30" s="6">
        <f t="shared" si="9"/>
        <v>3000000</v>
      </c>
      <c r="N30" s="6">
        <f>+N31</f>
        <v>2000000</v>
      </c>
      <c r="O30" s="14">
        <f t="shared" si="2"/>
        <v>0.5</v>
      </c>
    </row>
    <row r="31" spans="1:15" ht="12.75" customHeight="1" x14ac:dyDescent="0.2">
      <c r="A31" s="3">
        <v>21020100</v>
      </c>
      <c r="B31" s="3">
        <v>102</v>
      </c>
      <c r="C31" s="4" t="s">
        <v>47</v>
      </c>
      <c r="D31" s="7">
        <v>6000000</v>
      </c>
      <c r="E31" s="7">
        <v>0</v>
      </c>
      <c r="F31" s="7">
        <v>0</v>
      </c>
      <c r="G31" s="7">
        <v>0</v>
      </c>
      <c r="H31" s="7">
        <v>0</v>
      </c>
      <c r="I31" s="7">
        <v>6000000</v>
      </c>
      <c r="J31" s="7">
        <v>4000000</v>
      </c>
      <c r="K31" s="7">
        <v>3000000</v>
      </c>
      <c r="L31" s="7">
        <v>3000000</v>
      </c>
      <c r="M31" s="7">
        <v>3000000</v>
      </c>
      <c r="N31" s="7">
        <v>2000000</v>
      </c>
      <c r="O31" s="15">
        <f t="shared" si="2"/>
        <v>0.5</v>
      </c>
    </row>
    <row r="32" spans="1:15" s="1" customFormat="1" ht="12.75" customHeight="1" x14ac:dyDescent="0.2">
      <c r="A32" s="5" t="s">
        <v>48</v>
      </c>
      <c r="B32" s="5"/>
      <c r="C32" s="8" t="s">
        <v>49</v>
      </c>
      <c r="D32" s="6">
        <f>SUM(D33:D38)</f>
        <v>71400000</v>
      </c>
      <c r="E32" s="6">
        <f t="shared" ref="E32:N32" si="10">SUM(E33:E38)</f>
        <v>0</v>
      </c>
      <c r="F32" s="6">
        <f t="shared" si="10"/>
        <v>0</v>
      </c>
      <c r="G32" s="6">
        <f t="shared" si="10"/>
        <v>53672327</v>
      </c>
      <c r="H32" s="6">
        <f t="shared" si="10"/>
        <v>24785768</v>
      </c>
      <c r="I32" s="6">
        <f t="shared" si="10"/>
        <v>100286559</v>
      </c>
      <c r="J32" s="6">
        <f t="shared" si="10"/>
        <v>92180539</v>
      </c>
      <c r="K32" s="6">
        <f t="shared" si="10"/>
        <v>92180539</v>
      </c>
      <c r="L32" s="6">
        <f t="shared" si="10"/>
        <v>84545025</v>
      </c>
      <c r="M32" s="6">
        <f t="shared" si="10"/>
        <v>83522025</v>
      </c>
      <c r="N32" s="6">
        <f t="shared" si="10"/>
        <v>8106020</v>
      </c>
      <c r="O32" s="14">
        <f t="shared" si="2"/>
        <v>0.91917142156607445</v>
      </c>
    </row>
    <row r="33" spans="1:15" ht="12.75" customHeight="1" x14ac:dyDescent="0.2">
      <c r="A33" s="3">
        <v>21020201</v>
      </c>
      <c r="B33" s="3">
        <v>102</v>
      </c>
      <c r="C33" s="4" t="s">
        <v>50</v>
      </c>
      <c r="D33" s="7">
        <v>12900000</v>
      </c>
      <c r="E33" s="7">
        <v>0</v>
      </c>
      <c r="F33" s="7">
        <v>0</v>
      </c>
      <c r="G33" s="7">
        <v>15595657</v>
      </c>
      <c r="H33" s="7">
        <v>0</v>
      </c>
      <c r="I33" s="7">
        <v>28495657</v>
      </c>
      <c r="J33" s="7">
        <v>28495657</v>
      </c>
      <c r="K33" s="7">
        <v>28495657</v>
      </c>
      <c r="L33" s="7">
        <v>28463527</v>
      </c>
      <c r="M33" s="7">
        <v>28463527</v>
      </c>
      <c r="N33" s="7">
        <v>0</v>
      </c>
      <c r="O33" s="15">
        <f t="shared" si="2"/>
        <v>1</v>
      </c>
    </row>
    <row r="34" spans="1:15" ht="12.75" customHeight="1" x14ac:dyDescent="0.2">
      <c r="A34" s="3">
        <v>21020204</v>
      </c>
      <c r="B34" s="3">
        <v>102</v>
      </c>
      <c r="C34" s="4" t="s">
        <v>51</v>
      </c>
      <c r="D34" s="7">
        <v>6000000</v>
      </c>
      <c r="E34" s="7">
        <v>0</v>
      </c>
      <c r="F34" s="7">
        <v>0</v>
      </c>
      <c r="G34" s="7">
        <v>0</v>
      </c>
      <c r="H34" s="7">
        <v>0</v>
      </c>
      <c r="I34" s="7">
        <v>6000000</v>
      </c>
      <c r="J34" s="7">
        <v>0</v>
      </c>
      <c r="K34" s="7">
        <v>0</v>
      </c>
      <c r="L34" s="7">
        <v>0</v>
      </c>
      <c r="M34" s="7">
        <v>0</v>
      </c>
      <c r="N34" s="7">
        <v>6000000</v>
      </c>
      <c r="O34" s="15">
        <f t="shared" si="2"/>
        <v>0</v>
      </c>
    </row>
    <row r="35" spans="1:15" ht="12.75" customHeight="1" x14ac:dyDescent="0.2">
      <c r="A35" s="3">
        <v>21020205</v>
      </c>
      <c r="B35" s="3">
        <v>102</v>
      </c>
      <c r="C35" s="4" t="s">
        <v>52</v>
      </c>
      <c r="D35" s="7">
        <v>3500000</v>
      </c>
      <c r="E35" s="7">
        <v>0</v>
      </c>
      <c r="F35" s="7">
        <v>0</v>
      </c>
      <c r="G35" s="7">
        <v>0</v>
      </c>
      <c r="H35" s="7">
        <v>0</v>
      </c>
      <c r="I35" s="7">
        <v>3500000</v>
      </c>
      <c r="J35" s="7">
        <v>1393980</v>
      </c>
      <c r="K35" s="7">
        <v>1393980</v>
      </c>
      <c r="L35" s="7">
        <v>1393980</v>
      </c>
      <c r="M35" s="7">
        <v>1393980</v>
      </c>
      <c r="N35" s="7">
        <v>2106020</v>
      </c>
      <c r="O35" s="15">
        <f t="shared" si="2"/>
        <v>0.39828000000000002</v>
      </c>
    </row>
    <row r="36" spans="1:15" ht="12.75" customHeight="1" x14ac:dyDescent="0.2">
      <c r="A36" s="3">
        <v>21020207</v>
      </c>
      <c r="B36" s="3">
        <v>102</v>
      </c>
      <c r="C36" s="4" t="s">
        <v>53</v>
      </c>
      <c r="D36" s="7">
        <v>14000000</v>
      </c>
      <c r="E36" s="7">
        <v>0</v>
      </c>
      <c r="F36" s="7">
        <v>0</v>
      </c>
      <c r="G36" s="7">
        <v>0</v>
      </c>
      <c r="H36" s="7">
        <v>4785768</v>
      </c>
      <c r="I36" s="7">
        <v>9214232</v>
      </c>
      <c r="J36" s="7">
        <v>9214232</v>
      </c>
      <c r="K36" s="7">
        <v>9214232</v>
      </c>
      <c r="L36" s="7">
        <v>6138000</v>
      </c>
      <c r="M36" s="7">
        <v>5115000</v>
      </c>
      <c r="N36" s="7">
        <v>0</v>
      </c>
      <c r="O36" s="15">
        <f t="shared" si="2"/>
        <v>1</v>
      </c>
    </row>
    <row r="37" spans="1:15" ht="12.75" customHeight="1" x14ac:dyDescent="0.2">
      <c r="A37" s="3">
        <v>21020208</v>
      </c>
      <c r="B37" s="3">
        <v>102</v>
      </c>
      <c r="C37" s="4" t="s">
        <v>54</v>
      </c>
      <c r="D37" s="7">
        <v>20000000</v>
      </c>
      <c r="E37" s="7">
        <v>0</v>
      </c>
      <c r="F37" s="7">
        <v>0</v>
      </c>
      <c r="G37" s="7">
        <v>0</v>
      </c>
      <c r="H37" s="7">
        <v>20000000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15">
        <v>0</v>
      </c>
    </row>
    <row r="38" spans="1:15" ht="12.75" customHeight="1" x14ac:dyDescent="0.2">
      <c r="A38" s="3">
        <v>21020209</v>
      </c>
      <c r="B38" s="3">
        <v>102</v>
      </c>
      <c r="C38" s="4" t="s">
        <v>55</v>
      </c>
      <c r="D38" s="7">
        <v>15000000</v>
      </c>
      <c r="E38" s="7">
        <v>0</v>
      </c>
      <c r="F38" s="7">
        <v>0</v>
      </c>
      <c r="G38" s="7">
        <v>38076670</v>
      </c>
      <c r="H38" s="7">
        <v>0</v>
      </c>
      <c r="I38" s="7">
        <v>53076670</v>
      </c>
      <c r="J38" s="7">
        <v>53076670</v>
      </c>
      <c r="K38" s="7">
        <v>53076670</v>
      </c>
      <c r="L38" s="7">
        <v>48549518</v>
      </c>
      <c r="M38" s="7">
        <v>48549518</v>
      </c>
      <c r="N38" s="7">
        <v>0</v>
      </c>
      <c r="O38" s="15">
        <f t="shared" si="2"/>
        <v>1</v>
      </c>
    </row>
    <row r="39" spans="1:15" s="1" customFormat="1" ht="12.75" customHeight="1" x14ac:dyDescent="0.2">
      <c r="A39" s="5" t="s">
        <v>56</v>
      </c>
      <c r="B39" s="5"/>
      <c r="C39" s="8" t="s">
        <v>57</v>
      </c>
      <c r="D39" s="6">
        <f t="shared" ref="D39:M39" si="11">SUM(D40:D41)</f>
        <v>56735950</v>
      </c>
      <c r="E39" s="6">
        <f t="shared" si="11"/>
        <v>0</v>
      </c>
      <c r="F39" s="6">
        <f t="shared" si="11"/>
        <v>0</v>
      </c>
      <c r="G39" s="6">
        <f t="shared" si="11"/>
        <v>0</v>
      </c>
      <c r="H39" s="6">
        <f t="shared" si="11"/>
        <v>8763750</v>
      </c>
      <c r="I39" s="6">
        <f t="shared" si="11"/>
        <v>47972200</v>
      </c>
      <c r="J39" s="6">
        <f t="shared" si="11"/>
        <v>26908800</v>
      </c>
      <c r="K39" s="6">
        <f t="shared" si="11"/>
        <v>26908800</v>
      </c>
      <c r="L39" s="6">
        <f t="shared" si="11"/>
        <v>26908800</v>
      </c>
      <c r="M39" s="6">
        <f t="shared" si="11"/>
        <v>26908800</v>
      </c>
      <c r="N39" s="6">
        <f>SUM(N40:N41)</f>
        <v>21063400</v>
      </c>
      <c r="O39" s="14">
        <f t="shared" si="2"/>
        <v>0.56092486898662142</v>
      </c>
    </row>
    <row r="40" spans="1:15" ht="12.75" customHeight="1" x14ac:dyDescent="0.2">
      <c r="A40" s="3">
        <v>21020300</v>
      </c>
      <c r="B40" s="3">
        <v>102</v>
      </c>
      <c r="C40" s="4" t="s">
        <v>58</v>
      </c>
      <c r="D40" s="7">
        <v>21250000</v>
      </c>
      <c r="E40" s="7">
        <v>0</v>
      </c>
      <c r="F40" s="7">
        <v>0</v>
      </c>
      <c r="G40" s="7">
        <v>0</v>
      </c>
      <c r="H40" s="7">
        <v>0</v>
      </c>
      <c r="I40" s="7">
        <v>21250000</v>
      </c>
      <c r="J40" s="7">
        <v>8716800</v>
      </c>
      <c r="K40" s="7">
        <v>8716800</v>
      </c>
      <c r="L40" s="7">
        <v>8716800</v>
      </c>
      <c r="M40" s="7">
        <v>8716800</v>
      </c>
      <c r="N40" s="7">
        <v>12533200</v>
      </c>
      <c r="O40" s="15">
        <f t="shared" si="2"/>
        <v>0.41020235294117646</v>
      </c>
    </row>
    <row r="41" spans="1:15" ht="12.75" customHeight="1" x14ac:dyDescent="0.2">
      <c r="A41" s="3">
        <v>21020301</v>
      </c>
      <c r="B41" s="3">
        <v>102</v>
      </c>
      <c r="C41" s="4" t="s">
        <v>59</v>
      </c>
      <c r="D41" s="7">
        <v>35485950</v>
      </c>
      <c r="E41" s="7">
        <v>0</v>
      </c>
      <c r="F41" s="7">
        <v>0</v>
      </c>
      <c r="G41" s="7">
        <v>0</v>
      </c>
      <c r="H41" s="7">
        <v>8763750</v>
      </c>
      <c r="I41" s="7">
        <v>26722200</v>
      </c>
      <c r="J41" s="7">
        <v>18192000</v>
      </c>
      <c r="K41" s="7">
        <v>18192000</v>
      </c>
      <c r="L41" s="7">
        <v>18192000</v>
      </c>
      <c r="M41" s="7">
        <v>18192000</v>
      </c>
      <c r="N41" s="7">
        <v>8530200</v>
      </c>
      <c r="O41" s="15">
        <f t="shared" si="2"/>
        <v>0.68078227092080745</v>
      </c>
    </row>
    <row r="42" spans="1:15" s="1" customFormat="1" ht="12.75" customHeight="1" x14ac:dyDescent="0.2">
      <c r="A42" s="5" t="s">
        <v>60</v>
      </c>
      <c r="B42" s="5"/>
      <c r="C42" s="8" t="s">
        <v>61</v>
      </c>
      <c r="D42" s="6">
        <f>SUM(D43:D47)</f>
        <v>16870680</v>
      </c>
      <c r="E42" s="6">
        <f t="shared" ref="E42:N42" si="12">SUM(E43:E47)</f>
        <v>0</v>
      </c>
      <c r="F42" s="6">
        <f t="shared" si="12"/>
        <v>0</v>
      </c>
      <c r="G42" s="6">
        <f t="shared" si="12"/>
        <v>0</v>
      </c>
      <c r="H42" s="6">
        <f t="shared" si="12"/>
        <v>0</v>
      </c>
      <c r="I42" s="6">
        <f t="shared" si="12"/>
        <v>16870680</v>
      </c>
      <c r="J42" s="6">
        <f t="shared" si="12"/>
        <v>3298244.98</v>
      </c>
      <c r="K42" s="6">
        <f t="shared" si="12"/>
        <v>3298244.98</v>
      </c>
      <c r="L42" s="6">
        <f t="shared" si="12"/>
        <v>3298244.98</v>
      </c>
      <c r="M42" s="6">
        <f t="shared" si="12"/>
        <v>3298244.98</v>
      </c>
      <c r="N42" s="6">
        <f t="shared" si="12"/>
        <v>13572435.020000001</v>
      </c>
      <c r="O42" s="14">
        <f t="shared" si="2"/>
        <v>0.19550160278068224</v>
      </c>
    </row>
    <row r="43" spans="1:15" ht="12.75" customHeight="1" x14ac:dyDescent="0.2">
      <c r="A43" s="3">
        <v>21020400</v>
      </c>
      <c r="B43" s="3">
        <v>102</v>
      </c>
      <c r="C43" s="4" t="s">
        <v>62</v>
      </c>
      <c r="D43" s="7">
        <v>1855000</v>
      </c>
      <c r="E43" s="7">
        <v>0</v>
      </c>
      <c r="F43" s="7">
        <v>0</v>
      </c>
      <c r="G43" s="7">
        <v>0</v>
      </c>
      <c r="H43" s="7">
        <v>0</v>
      </c>
      <c r="I43" s="7">
        <v>1855000</v>
      </c>
      <c r="J43" s="7">
        <v>0</v>
      </c>
      <c r="K43" s="7">
        <v>0</v>
      </c>
      <c r="L43" s="7">
        <v>0</v>
      </c>
      <c r="M43" s="7">
        <v>0</v>
      </c>
      <c r="N43" s="7">
        <v>1855000</v>
      </c>
      <c r="O43" s="15">
        <f t="shared" si="2"/>
        <v>0</v>
      </c>
    </row>
    <row r="44" spans="1:15" ht="12.75" customHeight="1" x14ac:dyDescent="0.2">
      <c r="A44" s="3">
        <v>21020401</v>
      </c>
      <c r="B44" s="3">
        <v>102</v>
      </c>
      <c r="C44" s="4" t="s">
        <v>63</v>
      </c>
      <c r="D44" s="7">
        <v>7259000</v>
      </c>
      <c r="E44" s="7">
        <v>0</v>
      </c>
      <c r="F44" s="7">
        <v>0</v>
      </c>
      <c r="G44" s="7">
        <v>0</v>
      </c>
      <c r="H44" s="7">
        <v>0</v>
      </c>
      <c r="I44" s="7">
        <v>7259000</v>
      </c>
      <c r="J44" s="7">
        <v>0</v>
      </c>
      <c r="K44" s="7">
        <v>0</v>
      </c>
      <c r="L44" s="7">
        <v>0</v>
      </c>
      <c r="M44" s="7">
        <v>0</v>
      </c>
      <c r="N44" s="7">
        <v>7259000</v>
      </c>
      <c r="O44" s="15">
        <f t="shared" si="2"/>
        <v>0</v>
      </c>
    </row>
    <row r="45" spans="1:15" ht="12.75" customHeight="1" x14ac:dyDescent="0.2">
      <c r="A45" s="3">
        <v>21020402</v>
      </c>
      <c r="B45" s="3">
        <v>102</v>
      </c>
      <c r="C45" s="4" t="s">
        <v>64</v>
      </c>
      <c r="D45" s="7">
        <v>4400000</v>
      </c>
      <c r="E45" s="7">
        <v>0</v>
      </c>
      <c r="F45" s="7">
        <v>0</v>
      </c>
      <c r="G45" s="7">
        <v>0</v>
      </c>
      <c r="H45" s="7">
        <v>0</v>
      </c>
      <c r="I45" s="7">
        <v>4400000</v>
      </c>
      <c r="J45" s="7">
        <v>2574840.2799999998</v>
      </c>
      <c r="K45" s="7">
        <v>2574840.2799999998</v>
      </c>
      <c r="L45" s="7">
        <v>2574840.2799999998</v>
      </c>
      <c r="M45" s="7">
        <v>2574840.2799999998</v>
      </c>
      <c r="N45" s="7">
        <v>1825159.72</v>
      </c>
      <c r="O45" s="15">
        <f t="shared" si="2"/>
        <v>0.58519097272727272</v>
      </c>
    </row>
    <row r="46" spans="1:15" ht="12.75" customHeight="1" x14ac:dyDescent="0.2">
      <c r="A46" s="3">
        <v>21020403</v>
      </c>
      <c r="B46" s="3">
        <v>102</v>
      </c>
      <c r="C46" s="4" t="s">
        <v>65</v>
      </c>
      <c r="D46" s="7">
        <v>922000</v>
      </c>
      <c r="E46" s="7">
        <v>0</v>
      </c>
      <c r="F46" s="7">
        <v>0</v>
      </c>
      <c r="G46" s="7">
        <v>0</v>
      </c>
      <c r="H46" s="7">
        <v>0</v>
      </c>
      <c r="I46" s="7">
        <v>922000</v>
      </c>
      <c r="J46" s="7">
        <v>265705</v>
      </c>
      <c r="K46" s="7">
        <v>265705</v>
      </c>
      <c r="L46" s="7">
        <v>265705</v>
      </c>
      <c r="M46" s="7">
        <v>265705</v>
      </c>
      <c r="N46" s="7">
        <v>656295</v>
      </c>
      <c r="O46" s="15">
        <f t="shared" si="2"/>
        <v>0.28818329718004337</v>
      </c>
    </row>
    <row r="47" spans="1:15" ht="12.75" customHeight="1" x14ac:dyDescent="0.2">
      <c r="A47" s="3">
        <v>21020404</v>
      </c>
      <c r="B47" s="3">
        <v>102</v>
      </c>
      <c r="C47" s="4" t="s">
        <v>66</v>
      </c>
      <c r="D47" s="7">
        <v>2434680</v>
      </c>
      <c r="E47" s="7">
        <v>0</v>
      </c>
      <c r="F47" s="7">
        <v>0</v>
      </c>
      <c r="G47" s="7">
        <v>0</v>
      </c>
      <c r="H47" s="7">
        <v>0</v>
      </c>
      <c r="I47" s="7">
        <v>2434680</v>
      </c>
      <c r="J47" s="7">
        <v>457699.7</v>
      </c>
      <c r="K47" s="7">
        <v>457699.7</v>
      </c>
      <c r="L47" s="7">
        <v>457699.7</v>
      </c>
      <c r="M47" s="7">
        <v>457699.7</v>
      </c>
      <c r="N47" s="7">
        <v>1976980.3</v>
      </c>
      <c r="O47" s="15">
        <f t="shared" si="2"/>
        <v>0.18799172786567434</v>
      </c>
    </row>
    <row r="48" spans="1:15" s="1" customFormat="1" ht="12.75" customHeight="1" x14ac:dyDescent="0.2">
      <c r="A48" s="5" t="s">
        <v>67</v>
      </c>
      <c r="B48" s="5"/>
      <c r="C48" s="8" t="s">
        <v>68</v>
      </c>
      <c r="D48" s="6">
        <f t="shared" ref="D48:M48" si="13">+D49</f>
        <v>0</v>
      </c>
      <c r="E48" s="6">
        <f t="shared" si="13"/>
        <v>0</v>
      </c>
      <c r="F48" s="6">
        <f t="shared" si="13"/>
        <v>0</v>
      </c>
      <c r="G48" s="6">
        <f t="shared" si="13"/>
        <v>33500000</v>
      </c>
      <c r="H48" s="6">
        <f t="shared" si="13"/>
        <v>0</v>
      </c>
      <c r="I48" s="6">
        <f t="shared" si="13"/>
        <v>33500000</v>
      </c>
      <c r="J48" s="6">
        <f t="shared" si="13"/>
        <v>12901969.289999999</v>
      </c>
      <c r="K48" s="6">
        <f t="shared" si="13"/>
        <v>12901969.289999999</v>
      </c>
      <c r="L48" s="6">
        <f t="shared" si="13"/>
        <v>12901969.289999999</v>
      </c>
      <c r="M48" s="6">
        <f t="shared" si="13"/>
        <v>12901969.289999999</v>
      </c>
      <c r="N48" s="6">
        <f>+N49</f>
        <v>20598030.710000001</v>
      </c>
      <c r="O48" s="14">
        <f t="shared" si="2"/>
        <v>0.38513341164179105</v>
      </c>
    </row>
    <row r="49" spans="1:15" ht="12.75" customHeight="1" x14ac:dyDescent="0.2">
      <c r="A49" s="3">
        <v>21020500</v>
      </c>
      <c r="B49" s="3">
        <v>102</v>
      </c>
      <c r="C49" s="4" t="s">
        <v>69</v>
      </c>
      <c r="D49" s="7">
        <v>0</v>
      </c>
      <c r="E49" s="7">
        <v>0</v>
      </c>
      <c r="F49" s="7">
        <v>0</v>
      </c>
      <c r="G49" s="7">
        <v>33500000</v>
      </c>
      <c r="H49" s="7">
        <v>0</v>
      </c>
      <c r="I49" s="7">
        <v>33500000</v>
      </c>
      <c r="J49" s="7">
        <v>12901969.289999999</v>
      </c>
      <c r="K49" s="7">
        <v>12901969.289999999</v>
      </c>
      <c r="L49" s="7">
        <v>12901969.289999999</v>
      </c>
      <c r="M49" s="7">
        <v>12901969.289999999</v>
      </c>
      <c r="N49" s="7">
        <v>20598030.710000001</v>
      </c>
      <c r="O49" s="15">
        <f t="shared" si="2"/>
        <v>0.38513341164179105</v>
      </c>
    </row>
    <row r="50" spans="1:15" s="1" customFormat="1" ht="12.75" customHeight="1" x14ac:dyDescent="0.2">
      <c r="A50" s="5" t="s">
        <v>70</v>
      </c>
      <c r="B50" s="5"/>
      <c r="C50" s="8" t="s">
        <v>71</v>
      </c>
      <c r="D50" s="6">
        <f>+D51</f>
        <v>43548646</v>
      </c>
      <c r="E50" s="6">
        <f t="shared" ref="E50:N52" si="14">+E51</f>
        <v>0</v>
      </c>
      <c r="F50" s="6">
        <f t="shared" si="14"/>
        <v>0</v>
      </c>
      <c r="G50" s="6">
        <f t="shared" si="14"/>
        <v>0</v>
      </c>
      <c r="H50" s="6">
        <f t="shared" si="14"/>
        <v>0</v>
      </c>
      <c r="I50" s="6">
        <f t="shared" si="14"/>
        <v>43548646</v>
      </c>
      <c r="J50" s="6">
        <f t="shared" si="14"/>
        <v>0</v>
      </c>
      <c r="K50" s="6">
        <f t="shared" si="14"/>
        <v>0</v>
      </c>
      <c r="L50" s="6">
        <f t="shared" si="14"/>
        <v>0</v>
      </c>
      <c r="M50" s="6">
        <f t="shared" si="14"/>
        <v>0</v>
      </c>
      <c r="N50" s="6">
        <f t="shared" si="14"/>
        <v>43548646</v>
      </c>
      <c r="O50" s="14">
        <f t="shared" si="2"/>
        <v>0</v>
      </c>
    </row>
    <row r="51" spans="1:15" s="1" customFormat="1" ht="12.75" customHeight="1" x14ac:dyDescent="0.2">
      <c r="A51" s="5" t="s">
        <v>72</v>
      </c>
      <c r="B51" s="5"/>
      <c r="C51" s="8" t="s">
        <v>73</v>
      </c>
      <c r="D51" s="6">
        <f>+D52</f>
        <v>43548646</v>
      </c>
      <c r="E51" s="6">
        <f t="shared" si="14"/>
        <v>0</v>
      </c>
      <c r="F51" s="6">
        <f t="shared" si="14"/>
        <v>0</v>
      </c>
      <c r="G51" s="6">
        <f t="shared" si="14"/>
        <v>0</v>
      </c>
      <c r="H51" s="6">
        <f t="shared" si="14"/>
        <v>0</v>
      </c>
      <c r="I51" s="6">
        <f t="shared" si="14"/>
        <v>43548646</v>
      </c>
      <c r="J51" s="6">
        <f t="shared" si="14"/>
        <v>0</v>
      </c>
      <c r="K51" s="6">
        <f t="shared" si="14"/>
        <v>0</v>
      </c>
      <c r="L51" s="6">
        <f t="shared" si="14"/>
        <v>0</v>
      </c>
      <c r="M51" s="6">
        <f t="shared" si="14"/>
        <v>0</v>
      </c>
      <c r="N51" s="6">
        <f t="shared" si="14"/>
        <v>43548646</v>
      </c>
      <c r="O51" s="14">
        <f t="shared" si="2"/>
        <v>0</v>
      </c>
    </row>
    <row r="52" spans="1:15" s="1" customFormat="1" ht="12.75" customHeight="1" x14ac:dyDescent="0.2">
      <c r="A52" s="5" t="s">
        <v>74</v>
      </c>
      <c r="B52" s="5"/>
      <c r="C52" s="8" t="s">
        <v>75</v>
      </c>
      <c r="D52" s="6">
        <f>+D53</f>
        <v>43548646</v>
      </c>
      <c r="E52" s="6">
        <f t="shared" si="14"/>
        <v>0</v>
      </c>
      <c r="F52" s="6">
        <f t="shared" si="14"/>
        <v>0</v>
      </c>
      <c r="G52" s="6">
        <f t="shared" si="14"/>
        <v>0</v>
      </c>
      <c r="H52" s="6">
        <f t="shared" si="14"/>
        <v>0</v>
      </c>
      <c r="I52" s="6">
        <f t="shared" si="14"/>
        <v>43548646</v>
      </c>
      <c r="J52" s="6">
        <f t="shared" si="14"/>
        <v>0</v>
      </c>
      <c r="K52" s="6">
        <f t="shared" si="14"/>
        <v>0</v>
      </c>
      <c r="L52" s="6">
        <f t="shared" si="14"/>
        <v>0</v>
      </c>
      <c r="M52" s="6">
        <f t="shared" si="14"/>
        <v>0</v>
      </c>
      <c r="N52" s="6">
        <f t="shared" si="14"/>
        <v>43548646</v>
      </c>
      <c r="O52" s="14">
        <f t="shared" si="2"/>
        <v>0</v>
      </c>
    </row>
    <row r="53" spans="1:15" ht="12.75" customHeight="1" x14ac:dyDescent="0.2">
      <c r="A53" s="3">
        <v>22030100</v>
      </c>
      <c r="B53" s="3">
        <v>108</v>
      </c>
      <c r="C53" s="4" t="s">
        <v>76</v>
      </c>
      <c r="D53" s="7">
        <v>43548646</v>
      </c>
      <c r="E53" s="7">
        <v>0</v>
      </c>
      <c r="F53" s="7">
        <v>0</v>
      </c>
      <c r="G53" s="7">
        <v>0</v>
      </c>
      <c r="H53" s="7">
        <v>0</v>
      </c>
      <c r="I53" s="7">
        <v>43548646</v>
      </c>
      <c r="J53" s="7">
        <v>0</v>
      </c>
      <c r="K53" s="7">
        <v>0</v>
      </c>
      <c r="L53" s="7">
        <v>0</v>
      </c>
      <c r="M53" s="7">
        <v>0</v>
      </c>
      <c r="N53" s="7">
        <v>43548646</v>
      </c>
      <c r="O53" s="15">
        <f t="shared" si="2"/>
        <v>0</v>
      </c>
    </row>
    <row r="54" spans="1:15" s="1" customFormat="1" ht="12.75" customHeight="1" x14ac:dyDescent="0.2">
      <c r="A54" s="5" t="s">
        <v>77</v>
      </c>
      <c r="B54" s="5"/>
      <c r="C54" s="8" t="s">
        <v>78</v>
      </c>
      <c r="D54" s="6">
        <f t="shared" ref="D54:M56" si="15">+D55</f>
        <v>0</v>
      </c>
      <c r="E54" s="6">
        <f t="shared" si="15"/>
        <v>3393335</v>
      </c>
      <c r="F54" s="6">
        <f t="shared" si="15"/>
        <v>0</v>
      </c>
      <c r="G54" s="6">
        <f t="shared" si="15"/>
        <v>0</v>
      </c>
      <c r="H54" s="6">
        <f t="shared" si="15"/>
        <v>0</v>
      </c>
      <c r="I54" s="6">
        <f t="shared" si="15"/>
        <v>3393335</v>
      </c>
      <c r="J54" s="6">
        <f t="shared" si="15"/>
        <v>3393335</v>
      </c>
      <c r="K54" s="6">
        <f t="shared" si="15"/>
        <v>3393335</v>
      </c>
      <c r="L54" s="6">
        <f t="shared" si="15"/>
        <v>3393335</v>
      </c>
      <c r="M54" s="6">
        <f t="shared" si="15"/>
        <v>3393335</v>
      </c>
      <c r="N54" s="6">
        <f>+N55</f>
        <v>0</v>
      </c>
      <c r="O54" s="14">
        <f t="shared" si="2"/>
        <v>1</v>
      </c>
    </row>
    <row r="55" spans="1:15" s="1" customFormat="1" ht="12.75" customHeight="1" x14ac:dyDescent="0.2">
      <c r="A55" s="5" t="s">
        <v>79</v>
      </c>
      <c r="B55" s="5"/>
      <c r="C55" s="8" t="s">
        <v>80</v>
      </c>
      <c r="D55" s="6">
        <f t="shared" si="15"/>
        <v>0</v>
      </c>
      <c r="E55" s="6">
        <f t="shared" si="15"/>
        <v>3393335</v>
      </c>
      <c r="F55" s="6">
        <f t="shared" si="15"/>
        <v>0</v>
      </c>
      <c r="G55" s="6">
        <f t="shared" si="15"/>
        <v>0</v>
      </c>
      <c r="H55" s="6">
        <f t="shared" si="15"/>
        <v>0</v>
      </c>
      <c r="I55" s="6">
        <f t="shared" si="15"/>
        <v>3393335</v>
      </c>
      <c r="J55" s="6">
        <f t="shared" si="15"/>
        <v>3393335</v>
      </c>
      <c r="K55" s="6">
        <f t="shared" si="15"/>
        <v>3393335</v>
      </c>
      <c r="L55" s="6">
        <f t="shared" si="15"/>
        <v>3393335</v>
      </c>
      <c r="M55" s="6">
        <f t="shared" si="15"/>
        <v>3393335</v>
      </c>
      <c r="N55" s="6">
        <f>+N56</f>
        <v>0</v>
      </c>
      <c r="O55" s="14">
        <f t="shared" si="2"/>
        <v>1</v>
      </c>
    </row>
    <row r="56" spans="1:15" s="1" customFormat="1" ht="12.75" customHeight="1" x14ac:dyDescent="0.2">
      <c r="A56" s="5" t="s">
        <v>81</v>
      </c>
      <c r="B56" s="5"/>
      <c r="C56" s="8" t="s">
        <v>82</v>
      </c>
      <c r="D56" s="6">
        <f t="shared" si="15"/>
        <v>0</v>
      </c>
      <c r="E56" s="6">
        <f t="shared" si="15"/>
        <v>3393335</v>
      </c>
      <c r="F56" s="6">
        <f t="shared" si="15"/>
        <v>0</v>
      </c>
      <c r="G56" s="6">
        <f t="shared" si="15"/>
        <v>0</v>
      </c>
      <c r="H56" s="6">
        <f t="shared" si="15"/>
        <v>0</v>
      </c>
      <c r="I56" s="6">
        <f t="shared" si="15"/>
        <v>3393335</v>
      </c>
      <c r="J56" s="6">
        <f t="shared" si="15"/>
        <v>3393335</v>
      </c>
      <c r="K56" s="6">
        <f t="shared" si="15"/>
        <v>3393335</v>
      </c>
      <c r="L56" s="6">
        <f t="shared" si="15"/>
        <v>3393335</v>
      </c>
      <c r="M56" s="6">
        <f t="shared" si="15"/>
        <v>3393335</v>
      </c>
      <c r="N56" s="6">
        <f>+N57</f>
        <v>0</v>
      </c>
      <c r="O56" s="14">
        <f t="shared" si="2"/>
        <v>1</v>
      </c>
    </row>
    <row r="57" spans="1:15" ht="12.75" customHeight="1" x14ac:dyDescent="0.2">
      <c r="A57" s="3">
        <v>24010100</v>
      </c>
      <c r="B57" s="3">
        <v>101</v>
      </c>
      <c r="C57" s="4" t="s">
        <v>83</v>
      </c>
      <c r="D57" s="7">
        <v>0</v>
      </c>
      <c r="E57" s="7">
        <v>3393335</v>
      </c>
      <c r="F57" s="7">
        <v>0</v>
      </c>
      <c r="G57" s="7">
        <v>0</v>
      </c>
      <c r="H57" s="7">
        <v>0</v>
      </c>
      <c r="I57" s="7">
        <v>3393335</v>
      </c>
      <c r="J57" s="7">
        <v>3393335</v>
      </c>
      <c r="K57" s="7">
        <v>3393335</v>
      </c>
      <c r="L57" s="7">
        <v>3393335</v>
      </c>
      <c r="M57" s="7">
        <v>3393335</v>
      </c>
      <c r="N57" s="7">
        <v>0</v>
      </c>
      <c r="O57" s="15">
        <f t="shared" si="2"/>
        <v>1</v>
      </c>
    </row>
    <row r="58" spans="1:15" s="1" customFormat="1" ht="12.75" customHeight="1" x14ac:dyDescent="0.2">
      <c r="A58" s="5" t="s">
        <v>84</v>
      </c>
      <c r="B58" s="5"/>
      <c r="C58" s="8" t="s">
        <v>85</v>
      </c>
      <c r="D58" s="6">
        <f>+D59+D72</f>
        <v>23579337650</v>
      </c>
      <c r="E58" s="6">
        <f t="shared" ref="E58:N58" si="16">+E59+E72</f>
        <v>47386972334</v>
      </c>
      <c r="F58" s="6">
        <f t="shared" si="16"/>
        <v>0</v>
      </c>
      <c r="G58" s="6">
        <f t="shared" si="16"/>
        <v>0</v>
      </c>
      <c r="H58" s="6">
        <f t="shared" si="16"/>
        <v>0</v>
      </c>
      <c r="I58" s="6">
        <f t="shared" si="16"/>
        <v>70966309984</v>
      </c>
      <c r="J58" s="6">
        <f t="shared" si="16"/>
        <v>69773863592.559998</v>
      </c>
      <c r="K58" s="6">
        <f t="shared" si="16"/>
        <v>68284830522.559998</v>
      </c>
      <c r="L58" s="6">
        <f t="shared" si="16"/>
        <v>45667371129</v>
      </c>
      <c r="M58" s="6">
        <f t="shared" si="16"/>
        <v>41389244631</v>
      </c>
      <c r="N58" s="6">
        <f t="shared" si="16"/>
        <v>1192446391.4400001</v>
      </c>
      <c r="O58" s="14">
        <f t="shared" si="2"/>
        <v>0.96221475426798198</v>
      </c>
    </row>
    <row r="59" spans="1:15" s="1" customFormat="1" ht="12.75" customHeight="1" x14ac:dyDescent="0.2">
      <c r="A59" s="5" t="s">
        <v>86</v>
      </c>
      <c r="B59" s="5"/>
      <c r="C59" s="8" t="s">
        <v>87</v>
      </c>
      <c r="D59" s="6">
        <f t="shared" ref="D59:M59" si="17">+D60</f>
        <v>23579337650</v>
      </c>
      <c r="E59" s="6">
        <f t="shared" si="17"/>
        <v>35335897164</v>
      </c>
      <c r="F59" s="6">
        <f t="shared" si="17"/>
        <v>0</v>
      </c>
      <c r="G59" s="6">
        <f t="shared" si="17"/>
        <v>0</v>
      </c>
      <c r="H59" s="6">
        <f t="shared" si="17"/>
        <v>0</v>
      </c>
      <c r="I59" s="6">
        <f t="shared" si="17"/>
        <v>58915234814</v>
      </c>
      <c r="J59" s="6">
        <f t="shared" si="17"/>
        <v>57796166928.559998</v>
      </c>
      <c r="K59" s="6">
        <f t="shared" si="17"/>
        <v>56307133858.559998</v>
      </c>
      <c r="L59" s="6">
        <f t="shared" si="17"/>
        <v>33689674465</v>
      </c>
      <c r="M59" s="6">
        <f t="shared" si="17"/>
        <v>29411547967</v>
      </c>
      <c r="N59" s="6">
        <f>+N60</f>
        <v>1119067885.4400001</v>
      </c>
      <c r="O59" s="14">
        <f t="shared" si="2"/>
        <v>0.95573129830214576</v>
      </c>
    </row>
    <row r="60" spans="1:15" s="1" customFormat="1" ht="12.75" customHeight="1" x14ac:dyDescent="0.2">
      <c r="A60" s="5" t="s">
        <v>88</v>
      </c>
      <c r="B60" s="5"/>
      <c r="C60" s="8" t="s">
        <v>89</v>
      </c>
      <c r="D60" s="6">
        <f>SUM(D61:D71)</f>
        <v>23579337650</v>
      </c>
      <c r="E60" s="6">
        <f t="shared" ref="E60:N60" si="18">SUM(E61:E71)</f>
        <v>35335897164</v>
      </c>
      <c r="F60" s="6">
        <f t="shared" si="18"/>
        <v>0</v>
      </c>
      <c r="G60" s="6">
        <f t="shared" si="18"/>
        <v>0</v>
      </c>
      <c r="H60" s="6">
        <f t="shared" si="18"/>
        <v>0</v>
      </c>
      <c r="I60" s="6">
        <f t="shared" si="18"/>
        <v>58915234814</v>
      </c>
      <c r="J60" s="6">
        <f t="shared" si="18"/>
        <v>57796166928.559998</v>
      </c>
      <c r="K60" s="6">
        <f t="shared" si="18"/>
        <v>56307133858.559998</v>
      </c>
      <c r="L60" s="6">
        <f t="shared" si="18"/>
        <v>33689674465</v>
      </c>
      <c r="M60" s="6">
        <f t="shared" si="18"/>
        <v>29411547967</v>
      </c>
      <c r="N60" s="6">
        <f t="shared" si="18"/>
        <v>1119067885.4400001</v>
      </c>
      <c r="O60" s="14">
        <f t="shared" si="2"/>
        <v>0.95573129830214576</v>
      </c>
    </row>
    <row r="61" spans="1:15" ht="38.25" x14ac:dyDescent="0.2">
      <c r="A61" s="3">
        <v>25010100</v>
      </c>
      <c r="B61" s="3">
        <v>115</v>
      </c>
      <c r="C61" s="4" t="s">
        <v>90</v>
      </c>
      <c r="D61" s="7">
        <v>5691235616</v>
      </c>
      <c r="E61" s="7">
        <v>0</v>
      </c>
      <c r="F61" s="7">
        <v>0</v>
      </c>
      <c r="G61" s="7">
        <v>0</v>
      </c>
      <c r="H61" s="7">
        <v>0</v>
      </c>
      <c r="I61" s="7">
        <v>5691235616</v>
      </c>
      <c r="J61" s="7">
        <v>5489992634</v>
      </c>
      <c r="K61" s="7">
        <v>5489992634</v>
      </c>
      <c r="L61" s="7">
        <v>3674643841</v>
      </c>
      <c r="M61" s="7">
        <v>3674643841</v>
      </c>
      <c r="N61" s="7">
        <v>201242982</v>
      </c>
      <c r="O61" s="15">
        <f t="shared" si="2"/>
        <v>0.96463984351056609</v>
      </c>
    </row>
    <row r="62" spans="1:15" ht="38.25" x14ac:dyDescent="0.2">
      <c r="A62" s="3">
        <v>25010110</v>
      </c>
      <c r="B62" s="3">
        <v>126</v>
      </c>
      <c r="C62" s="4" t="s">
        <v>91</v>
      </c>
      <c r="D62" s="7">
        <v>262908960</v>
      </c>
      <c r="E62" s="7">
        <v>179350000</v>
      </c>
      <c r="F62" s="7">
        <v>0</v>
      </c>
      <c r="G62" s="7">
        <v>0</v>
      </c>
      <c r="H62" s="7">
        <v>0</v>
      </c>
      <c r="I62" s="7">
        <v>442258960</v>
      </c>
      <c r="J62" s="7">
        <v>438671960</v>
      </c>
      <c r="K62" s="7">
        <v>438671960</v>
      </c>
      <c r="L62" s="7">
        <v>350790460</v>
      </c>
      <c r="M62" s="7">
        <v>252528051</v>
      </c>
      <c r="N62" s="7">
        <v>3587000</v>
      </c>
      <c r="O62" s="15">
        <f t="shared" si="2"/>
        <v>0.99188936726120824</v>
      </c>
    </row>
    <row r="63" spans="1:15" ht="38.25" x14ac:dyDescent="0.2">
      <c r="A63" s="3">
        <v>25010112</v>
      </c>
      <c r="B63" s="3">
        <v>128</v>
      </c>
      <c r="C63" s="4" t="s">
        <v>92</v>
      </c>
      <c r="D63" s="7">
        <v>12097063308</v>
      </c>
      <c r="E63" s="7">
        <v>178232476</v>
      </c>
      <c r="F63" s="7">
        <v>0</v>
      </c>
      <c r="G63" s="7">
        <v>0</v>
      </c>
      <c r="H63" s="7">
        <v>0</v>
      </c>
      <c r="I63" s="7">
        <v>12275295784</v>
      </c>
      <c r="J63" s="7">
        <v>11970332218</v>
      </c>
      <c r="K63" s="7">
        <v>11970332218</v>
      </c>
      <c r="L63" s="7">
        <v>8958959149</v>
      </c>
      <c r="M63" s="7">
        <v>5189728470</v>
      </c>
      <c r="N63" s="7">
        <v>304963566</v>
      </c>
      <c r="O63" s="15">
        <f t="shared" si="2"/>
        <v>0.97515631628221133</v>
      </c>
    </row>
    <row r="64" spans="1:15" ht="63.75" x14ac:dyDescent="0.2">
      <c r="A64" s="3">
        <v>25010113</v>
      </c>
      <c r="B64" s="3">
        <v>129</v>
      </c>
      <c r="C64" s="4" t="s">
        <v>93</v>
      </c>
      <c r="D64" s="7">
        <v>5528129766</v>
      </c>
      <c r="E64" s="7">
        <v>1943113601</v>
      </c>
      <c r="F64" s="7">
        <v>0</v>
      </c>
      <c r="G64" s="7">
        <v>0</v>
      </c>
      <c r="H64" s="7">
        <v>0</v>
      </c>
      <c r="I64" s="7">
        <v>7471243367</v>
      </c>
      <c r="J64" s="7">
        <v>7304806333</v>
      </c>
      <c r="K64" s="7">
        <v>7304806333</v>
      </c>
      <c r="L64" s="7">
        <v>5403606137</v>
      </c>
      <c r="M64" s="7">
        <v>5403606137</v>
      </c>
      <c r="N64" s="7">
        <v>166437034</v>
      </c>
      <c r="O64" s="15">
        <f t="shared" si="2"/>
        <v>0.97772298052354423</v>
      </c>
    </row>
    <row r="65" spans="1:15" ht="51" x14ac:dyDescent="0.2">
      <c r="A65" s="3">
        <v>25010114</v>
      </c>
      <c r="B65" s="3">
        <v>130</v>
      </c>
      <c r="C65" s="4" t="s">
        <v>94</v>
      </c>
      <c r="D65" s="7">
        <v>0</v>
      </c>
      <c r="E65" s="7">
        <v>10895924150</v>
      </c>
      <c r="F65" s="7">
        <v>0</v>
      </c>
      <c r="G65" s="7">
        <v>0</v>
      </c>
      <c r="H65" s="7">
        <v>0</v>
      </c>
      <c r="I65" s="7">
        <v>10895924150</v>
      </c>
      <c r="J65" s="7">
        <v>10756717274</v>
      </c>
      <c r="K65" s="7">
        <v>10754727241</v>
      </c>
      <c r="L65" s="7">
        <v>5114982913</v>
      </c>
      <c r="M65" s="7">
        <v>4962469196</v>
      </c>
      <c r="N65" s="7">
        <v>139206876</v>
      </c>
      <c r="O65" s="15">
        <f t="shared" si="2"/>
        <v>0.98704130947901281</v>
      </c>
    </row>
    <row r="66" spans="1:15" ht="51" x14ac:dyDescent="0.2">
      <c r="A66" s="3">
        <v>25010115</v>
      </c>
      <c r="B66" s="3">
        <v>131</v>
      </c>
      <c r="C66" s="4" t="s">
        <v>95</v>
      </c>
      <c r="D66" s="7">
        <v>0</v>
      </c>
      <c r="E66" s="7">
        <v>843363194</v>
      </c>
      <c r="F66" s="7">
        <v>0</v>
      </c>
      <c r="G66" s="7">
        <v>0</v>
      </c>
      <c r="H66" s="7">
        <v>0</v>
      </c>
      <c r="I66" s="7">
        <v>843363194</v>
      </c>
      <c r="J66" s="7">
        <v>790535443</v>
      </c>
      <c r="K66" s="7">
        <v>790535443</v>
      </c>
      <c r="L66" s="7">
        <v>584304849</v>
      </c>
      <c r="M66" s="7">
        <v>573802069</v>
      </c>
      <c r="N66" s="7">
        <v>52827751</v>
      </c>
      <c r="O66" s="15">
        <f t="shared" si="2"/>
        <v>0.93736061595308362</v>
      </c>
    </row>
    <row r="67" spans="1:15" ht="51" x14ac:dyDescent="0.2">
      <c r="A67" s="3">
        <v>25010116</v>
      </c>
      <c r="B67" s="3">
        <v>132</v>
      </c>
      <c r="C67" s="4" t="s">
        <v>96</v>
      </c>
      <c r="D67" s="7">
        <v>0</v>
      </c>
      <c r="E67" s="7">
        <v>10082762744</v>
      </c>
      <c r="F67" s="7">
        <v>0</v>
      </c>
      <c r="G67" s="7">
        <v>0</v>
      </c>
      <c r="H67" s="7">
        <v>0</v>
      </c>
      <c r="I67" s="7">
        <v>10082762744</v>
      </c>
      <c r="J67" s="7">
        <v>10039304413.559999</v>
      </c>
      <c r="K67" s="7">
        <v>10039304413.559999</v>
      </c>
      <c r="L67" s="7">
        <v>8187568231</v>
      </c>
      <c r="M67" s="7">
        <v>8187568231</v>
      </c>
      <c r="N67" s="7">
        <v>43458330.439999998</v>
      </c>
      <c r="O67" s="15">
        <f t="shared" si="2"/>
        <v>0.99568983903088848</v>
      </c>
    </row>
    <row r="68" spans="1:15" ht="38.25" x14ac:dyDescent="0.2">
      <c r="A68" s="3">
        <v>25010117</v>
      </c>
      <c r="B68" s="3">
        <v>133</v>
      </c>
      <c r="C68" s="4" t="s">
        <v>97</v>
      </c>
      <c r="D68" s="7">
        <v>0</v>
      </c>
      <c r="E68" s="7">
        <v>1257901633</v>
      </c>
      <c r="F68" s="7">
        <v>0</v>
      </c>
      <c r="G68" s="7">
        <v>0</v>
      </c>
      <c r="H68" s="7">
        <v>0</v>
      </c>
      <c r="I68" s="7">
        <v>1257901633</v>
      </c>
      <c r="J68" s="7">
        <v>1249663234</v>
      </c>
      <c r="K68" s="7">
        <v>1249657673</v>
      </c>
      <c r="L68" s="7">
        <v>899674822</v>
      </c>
      <c r="M68" s="7">
        <v>844123909</v>
      </c>
      <c r="N68" s="7">
        <v>8238399</v>
      </c>
      <c r="O68" s="15">
        <f t="shared" ref="O68:O75" si="19">+K68/I68</f>
        <v>0.99344626019735838</v>
      </c>
    </row>
    <row r="69" spans="1:15" ht="38.25" x14ac:dyDescent="0.2">
      <c r="A69" s="3">
        <v>25010118</v>
      </c>
      <c r="B69" s="3">
        <v>134</v>
      </c>
      <c r="C69" s="4" t="s">
        <v>98</v>
      </c>
      <c r="D69" s="7">
        <v>0</v>
      </c>
      <c r="E69" s="7">
        <v>8238711994</v>
      </c>
      <c r="F69" s="7">
        <v>0</v>
      </c>
      <c r="G69" s="7">
        <v>0</v>
      </c>
      <c r="H69" s="7">
        <v>0</v>
      </c>
      <c r="I69" s="7">
        <v>8238711994</v>
      </c>
      <c r="J69" s="7">
        <v>8073937775</v>
      </c>
      <c r="K69" s="7">
        <v>8073208143</v>
      </c>
      <c r="L69" s="7">
        <v>515144063</v>
      </c>
      <c r="M69" s="7">
        <v>323078063</v>
      </c>
      <c r="N69" s="7">
        <v>164774219</v>
      </c>
      <c r="O69" s="15">
        <f t="shared" si="19"/>
        <v>0.97991144111840156</v>
      </c>
    </row>
    <row r="70" spans="1:15" ht="38.25" x14ac:dyDescent="0.2">
      <c r="A70" s="3">
        <v>25010119</v>
      </c>
      <c r="B70" s="3">
        <v>135</v>
      </c>
      <c r="C70" s="4" t="s">
        <v>99</v>
      </c>
      <c r="D70" s="7">
        <v>0</v>
      </c>
      <c r="E70" s="7">
        <v>200601000</v>
      </c>
      <c r="F70" s="7">
        <v>0</v>
      </c>
      <c r="G70" s="7">
        <v>0</v>
      </c>
      <c r="H70" s="7">
        <v>0</v>
      </c>
      <c r="I70" s="7">
        <v>200601000</v>
      </c>
      <c r="J70" s="7">
        <v>196588000</v>
      </c>
      <c r="K70" s="7">
        <v>195897800</v>
      </c>
      <c r="L70" s="7">
        <v>0</v>
      </c>
      <c r="M70" s="7">
        <v>0</v>
      </c>
      <c r="N70" s="7">
        <v>4013000</v>
      </c>
      <c r="O70" s="15">
        <f t="shared" si="19"/>
        <v>0.97655445386613227</v>
      </c>
    </row>
    <row r="71" spans="1:15" ht="38.25" x14ac:dyDescent="0.2">
      <c r="A71" s="3">
        <v>25010120</v>
      </c>
      <c r="B71" s="3">
        <v>136</v>
      </c>
      <c r="C71" s="4" t="s">
        <v>100</v>
      </c>
      <c r="D71" s="7">
        <v>0</v>
      </c>
      <c r="E71" s="7">
        <v>1515936372</v>
      </c>
      <c r="F71" s="7">
        <v>0</v>
      </c>
      <c r="G71" s="7">
        <v>0</v>
      </c>
      <c r="H71" s="7">
        <v>0</v>
      </c>
      <c r="I71" s="7">
        <v>1515936372</v>
      </c>
      <c r="J71" s="7">
        <v>1485617644</v>
      </c>
      <c r="K71" s="7">
        <v>0</v>
      </c>
      <c r="L71" s="7">
        <v>0</v>
      </c>
      <c r="M71" s="7">
        <v>0</v>
      </c>
      <c r="N71" s="7">
        <v>30318728</v>
      </c>
      <c r="O71" s="15">
        <f t="shared" si="19"/>
        <v>0</v>
      </c>
    </row>
    <row r="72" spans="1:15" s="1" customFormat="1" x14ac:dyDescent="0.2">
      <c r="A72" s="5" t="s">
        <v>101</v>
      </c>
      <c r="B72" s="5"/>
      <c r="C72" s="8" t="s">
        <v>102</v>
      </c>
      <c r="D72" s="6">
        <f t="shared" ref="D72:M72" si="20">+D73</f>
        <v>0</v>
      </c>
      <c r="E72" s="6">
        <f t="shared" si="20"/>
        <v>12051075170</v>
      </c>
      <c r="F72" s="6">
        <f t="shared" si="20"/>
        <v>0</v>
      </c>
      <c r="G72" s="6">
        <f t="shared" si="20"/>
        <v>0</v>
      </c>
      <c r="H72" s="6">
        <f t="shared" si="20"/>
        <v>0</v>
      </c>
      <c r="I72" s="6">
        <f t="shared" si="20"/>
        <v>12051075170</v>
      </c>
      <c r="J72" s="6">
        <f t="shared" si="20"/>
        <v>11977696664</v>
      </c>
      <c r="K72" s="6">
        <f t="shared" si="20"/>
        <v>11977696664</v>
      </c>
      <c r="L72" s="6">
        <f t="shared" si="20"/>
        <v>11977696664</v>
      </c>
      <c r="M72" s="6">
        <f t="shared" si="20"/>
        <v>11977696664</v>
      </c>
      <c r="N72" s="6">
        <f>+N73</f>
        <v>73378506</v>
      </c>
      <c r="O72" s="14">
        <f t="shared" si="19"/>
        <v>0.99391104071919911</v>
      </c>
    </row>
    <row r="73" spans="1:15" s="1" customFormat="1" ht="25.5" x14ac:dyDescent="0.2">
      <c r="A73" s="5" t="s">
        <v>103</v>
      </c>
      <c r="B73" s="5"/>
      <c r="C73" s="8" t="s">
        <v>104</v>
      </c>
      <c r="D73" s="6">
        <f>SUM(D74:D75)</f>
        <v>0</v>
      </c>
      <c r="E73" s="6">
        <f t="shared" ref="E73:N73" si="21">SUM(E74:E75)</f>
        <v>12051075170</v>
      </c>
      <c r="F73" s="6">
        <f t="shared" si="21"/>
        <v>0</v>
      </c>
      <c r="G73" s="6">
        <f t="shared" si="21"/>
        <v>0</v>
      </c>
      <c r="H73" s="6">
        <f t="shared" si="21"/>
        <v>0</v>
      </c>
      <c r="I73" s="6">
        <f t="shared" si="21"/>
        <v>12051075170</v>
      </c>
      <c r="J73" s="6">
        <f t="shared" si="21"/>
        <v>11977696664</v>
      </c>
      <c r="K73" s="6">
        <f t="shared" si="21"/>
        <v>11977696664</v>
      </c>
      <c r="L73" s="6">
        <f t="shared" si="21"/>
        <v>11977696664</v>
      </c>
      <c r="M73" s="6">
        <f t="shared" si="21"/>
        <v>11977696664</v>
      </c>
      <c r="N73" s="6">
        <f t="shared" si="21"/>
        <v>73378506</v>
      </c>
      <c r="O73" s="14">
        <f t="shared" si="19"/>
        <v>0.99391104071919911</v>
      </c>
    </row>
    <row r="74" spans="1:15" ht="38.25" x14ac:dyDescent="0.2">
      <c r="A74" s="3">
        <v>25020110</v>
      </c>
      <c r="B74" s="3">
        <v>115</v>
      </c>
      <c r="C74" s="4" t="s">
        <v>105</v>
      </c>
      <c r="D74" s="7">
        <v>0</v>
      </c>
      <c r="E74" s="7">
        <v>1621075170</v>
      </c>
      <c r="F74" s="7">
        <v>0</v>
      </c>
      <c r="G74" s="7">
        <v>0</v>
      </c>
      <c r="H74" s="7">
        <v>0</v>
      </c>
      <c r="I74" s="7">
        <v>1621075170</v>
      </c>
      <c r="J74" s="7">
        <v>1547696664</v>
      </c>
      <c r="K74" s="7">
        <v>1547696664</v>
      </c>
      <c r="L74" s="7">
        <v>1547696664</v>
      </c>
      <c r="M74" s="7">
        <v>1547696664</v>
      </c>
      <c r="N74" s="7">
        <v>73378506</v>
      </c>
      <c r="O74" s="15">
        <f t="shared" si="19"/>
        <v>0.95473466785627226</v>
      </c>
    </row>
    <row r="75" spans="1:15" ht="51" x14ac:dyDescent="0.2">
      <c r="A75" s="3">
        <v>25020112</v>
      </c>
      <c r="B75" s="3">
        <v>130</v>
      </c>
      <c r="C75" s="4" t="s">
        <v>106</v>
      </c>
      <c r="D75" s="7">
        <v>0</v>
      </c>
      <c r="E75" s="7">
        <v>10430000000</v>
      </c>
      <c r="F75" s="7">
        <v>0</v>
      </c>
      <c r="G75" s="7">
        <v>0</v>
      </c>
      <c r="H75" s="7">
        <v>0</v>
      </c>
      <c r="I75" s="7">
        <v>10430000000</v>
      </c>
      <c r="J75" s="7">
        <v>10430000000</v>
      </c>
      <c r="K75" s="7">
        <v>10430000000</v>
      </c>
      <c r="L75" s="7">
        <v>10430000000</v>
      </c>
      <c r="M75" s="7">
        <v>10430000000</v>
      </c>
      <c r="N75" s="7">
        <v>0</v>
      </c>
      <c r="O75" s="15">
        <f t="shared" si="19"/>
        <v>1</v>
      </c>
    </row>
  </sheetData>
  <autoFilter ref="A2:O75"/>
  <mergeCells count="1">
    <mergeCell ref="A1:O1"/>
  </mergeCells>
  <pageMargins left="0" right="0" top="0" bottom="0" header="0" footer="0"/>
  <pageSetup paperSize="14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76"/>
  <sheetViews>
    <sheetView workbookViewId="0">
      <selection activeCell="D11" sqref="D11"/>
    </sheetView>
  </sheetViews>
  <sheetFormatPr baseColWidth="10" defaultColWidth="6.85546875" defaultRowHeight="12.75" customHeight="1" x14ac:dyDescent="0.2"/>
  <cols>
    <col min="1" max="1" width="9.5703125" customWidth="1"/>
    <col min="2" max="2" width="8.42578125" customWidth="1"/>
    <col min="3" max="3" width="56.28515625" bestFit="1" customWidth="1"/>
    <col min="4" max="5" width="17" bestFit="1" customWidth="1"/>
    <col min="6" max="6" width="15.85546875" bestFit="1" customWidth="1"/>
    <col min="7" max="7" width="13.28515625" bestFit="1" customWidth="1"/>
    <col min="8" max="8" width="15" bestFit="1" customWidth="1"/>
    <col min="9" max="9" width="19.42578125" bestFit="1" customWidth="1"/>
    <col min="10" max="10" width="17" bestFit="1" customWidth="1"/>
    <col min="11" max="11" width="17.7109375" bestFit="1" customWidth="1"/>
    <col min="12" max="13" width="17" bestFit="1" customWidth="1"/>
    <col min="14" max="14" width="15.85546875" bestFit="1" customWidth="1"/>
    <col min="15" max="15" width="12.85546875" bestFit="1" customWidth="1"/>
    <col min="16" max="17" width="15.85546875" hidden="1" customWidth="1"/>
    <col min="18" max="18" width="0" hidden="1" customWidth="1"/>
  </cols>
  <sheetData>
    <row r="1" spans="1:16" ht="19.5" customHeight="1" x14ac:dyDescent="0.2">
      <c r="A1" s="27" t="s">
        <v>120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8.5" customHeight="1" x14ac:dyDescent="0.2">
      <c r="A2" s="9" t="s">
        <v>0</v>
      </c>
      <c r="B2" s="9" t="s">
        <v>109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111</v>
      </c>
      <c r="I2" s="10" t="s">
        <v>112</v>
      </c>
      <c r="J2" s="9" t="s">
        <v>6</v>
      </c>
      <c r="K2" s="9" t="s">
        <v>7</v>
      </c>
      <c r="L2" s="9" t="s">
        <v>8</v>
      </c>
      <c r="M2" s="9" t="s">
        <v>9</v>
      </c>
      <c r="N2" s="10" t="s">
        <v>107</v>
      </c>
      <c r="O2" s="11" t="s">
        <v>108</v>
      </c>
      <c r="P2" s="5" t="s">
        <v>108</v>
      </c>
    </row>
    <row r="3" spans="1:16" ht="12.75" customHeight="1" x14ac:dyDescent="0.2">
      <c r="A3" s="5" t="s">
        <v>10</v>
      </c>
      <c r="B3" s="5"/>
      <c r="C3" s="5" t="s">
        <v>11</v>
      </c>
      <c r="D3" s="6">
        <f>+D4+D50+D54+D58</f>
        <v>25290906041</v>
      </c>
      <c r="E3" s="6">
        <f t="shared" ref="E3:N3" si="0">+E4+E50+E54+E58</f>
        <v>52090198455.889999</v>
      </c>
      <c r="F3" s="6">
        <f t="shared" si="0"/>
        <v>4653299789</v>
      </c>
      <c r="G3" s="6">
        <f t="shared" si="0"/>
        <v>87172327</v>
      </c>
      <c r="H3" s="6">
        <f t="shared" si="0"/>
        <v>87172327</v>
      </c>
      <c r="I3" s="6">
        <f t="shared" si="0"/>
        <v>72727804707.889999</v>
      </c>
      <c r="J3" s="6">
        <f t="shared" si="0"/>
        <v>71634177912.830002</v>
      </c>
      <c r="K3" s="6">
        <f t="shared" si="0"/>
        <v>71605762486.830002</v>
      </c>
      <c r="L3" s="6">
        <f t="shared" si="0"/>
        <v>54433036313.269997</v>
      </c>
      <c r="M3" s="6">
        <f t="shared" si="0"/>
        <v>44356977624.269997</v>
      </c>
      <c r="N3" s="6">
        <f t="shared" si="0"/>
        <v>1093626795.0599999</v>
      </c>
      <c r="O3" s="26">
        <f>+K3/I3</f>
        <v>0.98457203231189694</v>
      </c>
      <c r="P3" s="17"/>
    </row>
    <row r="4" spans="1:16" ht="12.75" customHeight="1" x14ac:dyDescent="0.2">
      <c r="A4" s="5" t="s">
        <v>12</v>
      </c>
      <c r="B4" s="5"/>
      <c r="C4" s="5" t="s">
        <v>13</v>
      </c>
      <c r="D4" s="6">
        <f>+D5+D29</f>
        <v>1668019745</v>
      </c>
      <c r="E4" s="6">
        <f t="shared" ref="E4:N4" si="1">+E5+E29</f>
        <v>4699832786.8900003</v>
      </c>
      <c r="F4" s="6">
        <f t="shared" si="1"/>
        <v>4653299789</v>
      </c>
      <c r="G4" s="6">
        <f t="shared" si="1"/>
        <v>87172327</v>
      </c>
      <c r="H4" s="6">
        <f t="shared" si="1"/>
        <v>87172327</v>
      </c>
      <c r="I4" s="6">
        <f t="shared" si="1"/>
        <v>1714552742.8899999</v>
      </c>
      <c r="J4" s="6">
        <f t="shared" si="1"/>
        <v>1266304584.27</v>
      </c>
      <c r="K4" s="6">
        <f t="shared" si="1"/>
        <v>1241304584.27</v>
      </c>
      <c r="L4" s="6">
        <f t="shared" si="1"/>
        <v>1197783037.27</v>
      </c>
      <c r="M4" s="6">
        <f t="shared" si="1"/>
        <v>1187432235.27</v>
      </c>
      <c r="N4" s="6">
        <f t="shared" si="1"/>
        <v>448248158.62</v>
      </c>
      <c r="O4" s="26">
        <f t="shared" ref="O4:O67" si="2">+K4/I4</f>
        <v>0.72398156861461915</v>
      </c>
      <c r="P4" s="17"/>
    </row>
    <row r="5" spans="1:16" ht="12.75" customHeight="1" x14ac:dyDescent="0.2">
      <c r="A5" s="5" t="s">
        <v>14</v>
      </c>
      <c r="B5" s="5"/>
      <c r="C5" s="5" t="s">
        <v>15</v>
      </c>
      <c r="D5" s="6">
        <f>+D6+D18+D21+D25</f>
        <v>1517013115</v>
      </c>
      <c r="E5" s="6">
        <f t="shared" ref="E5:N5" si="3">+E6+E18+E21+E25</f>
        <v>4699832786.8900003</v>
      </c>
      <c r="F5" s="6">
        <f t="shared" si="3"/>
        <v>4653299789</v>
      </c>
      <c r="G5" s="6">
        <f t="shared" si="3"/>
        <v>0</v>
      </c>
      <c r="H5" s="6">
        <f t="shared" si="3"/>
        <v>53622809</v>
      </c>
      <c r="I5" s="6">
        <f t="shared" si="3"/>
        <v>1509923303.8899999</v>
      </c>
      <c r="J5" s="6">
        <f t="shared" si="3"/>
        <v>1106869787</v>
      </c>
      <c r="K5" s="6">
        <f t="shared" si="3"/>
        <v>1082869787</v>
      </c>
      <c r="L5" s="6">
        <f t="shared" si="3"/>
        <v>1041433602</v>
      </c>
      <c r="M5" s="6">
        <f t="shared" si="3"/>
        <v>1036632952</v>
      </c>
      <c r="N5" s="6">
        <f t="shared" si="3"/>
        <v>403053516.88999999</v>
      </c>
      <c r="O5" s="26">
        <f t="shared" si="2"/>
        <v>0.71716873579619156</v>
      </c>
      <c r="P5" s="17"/>
    </row>
    <row r="6" spans="1:16" ht="12.75" customHeight="1" x14ac:dyDescent="0.2">
      <c r="A6" s="5" t="s">
        <v>16</v>
      </c>
      <c r="B6" s="5"/>
      <c r="C6" s="5" t="s">
        <v>17</v>
      </c>
      <c r="D6" s="6">
        <f>SUM(D7:D17)</f>
        <v>1092801908</v>
      </c>
      <c r="E6" s="6">
        <f t="shared" ref="E6:M6" si="4">SUM(E7:E17)</f>
        <v>4699832786.8900003</v>
      </c>
      <c r="F6" s="6">
        <f t="shared" si="4"/>
        <v>4653299789</v>
      </c>
      <c r="G6" s="6">
        <f t="shared" si="4"/>
        <v>0</v>
      </c>
      <c r="H6" s="6">
        <f t="shared" si="4"/>
        <v>49095657</v>
      </c>
      <c r="I6" s="6">
        <f t="shared" si="4"/>
        <v>1090239248.8899999</v>
      </c>
      <c r="J6" s="6">
        <f t="shared" si="4"/>
        <v>758674287</v>
      </c>
      <c r="K6" s="6">
        <f t="shared" si="4"/>
        <v>758674287</v>
      </c>
      <c r="L6" s="6">
        <f t="shared" si="4"/>
        <v>758674287</v>
      </c>
      <c r="M6" s="6">
        <f t="shared" si="4"/>
        <v>758674287</v>
      </c>
      <c r="N6" s="6">
        <f>SUM(N7:N17)</f>
        <v>331564961.88999999</v>
      </c>
      <c r="O6" s="26">
        <f t="shared" si="2"/>
        <v>0.6958787144862244</v>
      </c>
      <c r="P6" s="17"/>
    </row>
    <row r="7" spans="1:16" ht="12.75" customHeight="1" x14ac:dyDescent="0.2">
      <c r="A7" s="3">
        <v>21010100</v>
      </c>
      <c r="B7" s="3">
        <v>101</v>
      </c>
      <c r="C7" s="3" t="s">
        <v>18</v>
      </c>
      <c r="D7" s="7">
        <v>765201366</v>
      </c>
      <c r="E7" s="7">
        <v>4653299789</v>
      </c>
      <c r="F7" s="7">
        <v>4653299789</v>
      </c>
      <c r="G7" s="7">
        <v>0</v>
      </c>
      <c r="H7" s="7">
        <v>0</v>
      </c>
      <c r="I7" s="7">
        <v>765201366</v>
      </c>
      <c r="J7" s="7">
        <v>569748687</v>
      </c>
      <c r="K7" s="7">
        <v>569748687</v>
      </c>
      <c r="L7" s="7">
        <v>569748687</v>
      </c>
      <c r="M7" s="7">
        <v>569748687</v>
      </c>
      <c r="N7" s="7">
        <v>195452679</v>
      </c>
      <c r="O7" s="16">
        <f t="shared" si="2"/>
        <v>0.74457353621608668</v>
      </c>
      <c r="P7" s="17"/>
    </row>
    <row r="8" spans="1:16" ht="12.75" customHeight="1" x14ac:dyDescent="0.2">
      <c r="A8" s="3">
        <v>21010101</v>
      </c>
      <c r="B8" s="3">
        <v>101</v>
      </c>
      <c r="C8" s="3" t="s">
        <v>19</v>
      </c>
      <c r="D8" s="7">
        <v>74264652</v>
      </c>
      <c r="E8" s="7">
        <v>0</v>
      </c>
      <c r="F8" s="7">
        <v>0</v>
      </c>
      <c r="G8" s="7">
        <v>0</v>
      </c>
      <c r="H8" s="7">
        <v>0</v>
      </c>
      <c r="I8" s="7">
        <v>74264652</v>
      </c>
      <c r="J8" s="7">
        <v>0</v>
      </c>
      <c r="K8" s="7">
        <v>0</v>
      </c>
      <c r="L8" s="7">
        <v>0</v>
      </c>
      <c r="M8" s="7">
        <v>0</v>
      </c>
      <c r="N8" s="7">
        <v>74264652</v>
      </c>
      <c r="O8" s="16">
        <f t="shared" si="2"/>
        <v>0</v>
      </c>
      <c r="P8" s="17"/>
    </row>
    <row r="9" spans="1:16" ht="12.75" customHeight="1" x14ac:dyDescent="0.2">
      <c r="A9" s="3">
        <v>21010102</v>
      </c>
      <c r="B9" s="3">
        <v>101</v>
      </c>
      <c r="C9" s="3" t="s">
        <v>20</v>
      </c>
      <c r="D9" s="7">
        <v>39004912</v>
      </c>
      <c r="E9" s="7">
        <v>0</v>
      </c>
      <c r="F9" s="7">
        <v>0</v>
      </c>
      <c r="G9" s="7">
        <v>0</v>
      </c>
      <c r="H9" s="7">
        <v>0</v>
      </c>
      <c r="I9" s="7">
        <v>39004912</v>
      </c>
      <c r="J9" s="7">
        <v>26625782</v>
      </c>
      <c r="K9" s="7">
        <v>26625782</v>
      </c>
      <c r="L9" s="7">
        <v>26625782</v>
      </c>
      <c r="M9" s="7">
        <v>26625782</v>
      </c>
      <c r="N9" s="7">
        <v>12379130</v>
      </c>
      <c r="O9" s="16">
        <f t="shared" si="2"/>
        <v>0.68262638305657508</v>
      </c>
      <c r="P9" s="17"/>
    </row>
    <row r="10" spans="1:16" ht="12.75" customHeight="1" x14ac:dyDescent="0.2">
      <c r="A10" s="3">
        <v>21010103</v>
      </c>
      <c r="B10" s="3">
        <v>101</v>
      </c>
      <c r="C10" s="3" t="s">
        <v>21</v>
      </c>
      <c r="D10" s="7">
        <v>42004911</v>
      </c>
      <c r="E10" s="7">
        <v>0</v>
      </c>
      <c r="F10" s="7">
        <v>0</v>
      </c>
      <c r="G10" s="7">
        <v>0</v>
      </c>
      <c r="H10" s="7">
        <v>0</v>
      </c>
      <c r="I10" s="7">
        <v>42004911</v>
      </c>
      <c r="J10" s="7">
        <v>38198662</v>
      </c>
      <c r="K10" s="7">
        <v>38198662</v>
      </c>
      <c r="L10" s="7">
        <v>38198662</v>
      </c>
      <c r="M10" s="7">
        <v>38198662</v>
      </c>
      <c r="N10" s="7">
        <v>3806249</v>
      </c>
      <c r="O10" s="16">
        <f t="shared" si="2"/>
        <v>0.90938561921961936</v>
      </c>
      <c r="P10" s="17"/>
    </row>
    <row r="11" spans="1:16" ht="12.75" customHeight="1" x14ac:dyDescent="0.2">
      <c r="A11" s="3">
        <v>21010104</v>
      </c>
      <c r="B11" s="3">
        <v>101</v>
      </c>
      <c r="C11" s="3" t="s">
        <v>22</v>
      </c>
      <c r="D11" s="7">
        <v>5117227</v>
      </c>
      <c r="E11" s="7">
        <v>0</v>
      </c>
      <c r="F11" s="7">
        <v>0</v>
      </c>
      <c r="G11" s="7">
        <v>0</v>
      </c>
      <c r="H11" s="7">
        <v>0</v>
      </c>
      <c r="I11" s="7">
        <v>5117227</v>
      </c>
      <c r="J11" s="7">
        <v>3317221</v>
      </c>
      <c r="K11" s="7">
        <v>3317221</v>
      </c>
      <c r="L11" s="7">
        <v>3317221</v>
      </c>
      <c r="M11" s="7">
        <v>3317221</v>
      </c>
      <c r="N11" s="7">
        <v>1800006</v>
      </c>
      <c r="O11" s="16">
        <f t="shared" si="2"/>
        <v>0.64824581751014754</v>
      </c>
      <c r="P11" s="17"/>
    </row>
    <row r="12" spans="1:16" ht="12.75" customHeight="1" x14ac:dyDescent="0.2">
      <c r="A12" s="3">
        <v>21010105</v>
      </c>
      <c r="B12" s="3">
        <v>101</v>
      </c>
      <c r="C12" s="3" t="s">
        <v>23</v>
      </c>
      <c r="D12" s="7">
        <v>24993693</v>
      </c>
      <c r="E12" s="7">
        <v>0</v>
      </c>
      <c r="F12" s="7">
        <v>0</v>
      </c>
      <c r="G12" s="7">
        <v>0</v>
      </c>
      <c r="H12" s="7">
        <v>0</v>
      </c>
      <c r="I12" s="7">
        <v>24993693</v>
      </c>
      <c r="J12" s="7">
        <v>17890258</v>
      </c>
      <c r="K12" s="7">
        <v>17890258</v>
      </c>
      <c r="L12" s="7">
        <v>17890258</v>
      </c>
      <c r="M12" s="7">
        <v>17890258</v>
      </c>
      <c r="N12" s="7">
        <v>7103435</v>
      </c>
      <c r="O12" s="16">
        <f t="shared" si="2"/>
        <v>0.71579089972818344</v>
      </c>
      <c r="P12" s="17"/>
    </row>
    <row r="13" spans="1:16" ht="12.75" customHeight="1" x14ac:dyDescent="0.2">
      <c r="A13" s="3">
        <v>21010106</v>
      </c>
      <c r="B13" s="3">
        <v>101</v>
      </c>
      <c r="C13" s="3" t="s">
        <v>24</v>
      </c>
      <c r="D13" s="7">
        <v>29800326</v>
      </c>
      <c r="E13" s="7">
        <v>0</v>
      </c>
      <c r="F13" s="7">
        <v>0</v>
      </c>
      <c r="G13" s="7">
        <v>0</v>
      </c>
      <c r="H13" s="7">
        <v>0</v>
      </c>
      <c r="I13" s="7">
        <v>29800326</v>
      </c>
      <c r="J13" s="7">
        <v>25596677</v>
      </c>
      <c r="K13" s="7">
        <v>25596677</v>
      </c>
      <c r="L13" s="7">
        <v>25596677</v>
      </c>
      <c r="M13" s="7">
        <v>25596677</v>
      </c>
      <c r="N13" s="7">
        <v>4203649</v>
      </c>
      <c r="O13" s="16">
        <f t="shared" si="2"/>
        <v>0.85893949616524334</v>
      </c>
      <c r="P13" s="17"/>
    </row>
    <row r="14" spans="1:16" ht="12.75" customHeight="1" x14ac:dyDescent="0.2">
      <c r="A14" s="3">
        <v>21010107</v>
      </c>
      <c r="B14" s="3">
        <v>101</v>
      </c>
      <c r="C14" s="3" t="s">
        <v>25</v>
      </c>
      <c r="D14" s="7">
        <v>76970803</v>
      </c>
      <c r="E14" s="7">
        <v>46532997.890000001</v>
      </c>
      <c r="F14" s="7">
        <v>0</v>
      </c>
      <c r="G14" s="7">
        <v>0</v>
      </c>
      <c r="H14" s="7">
        <v>49095657</v>
      </c>
      <c r="I14" s="7">
        <v>74408143.890000001</v>
      </c>
      <c r="J14" s="7">
        <v>55145779</v>
      </c>
      <c r="K14" s="7">
        <v>55145779</v>
      </c>
      <c r="L14" s="7">
        <v>55145779</v>
      </c>
      <c r="M14" s="7">
        <v>55145779</v>
      </c>
      <c r="N14" s="7">
        <v>19262364.890000001</v>
      </c>
      <c r="O14" s="16">
        <f t="shared" si="2"/>
        <v>0.7411255827255121</v>
      </c>
      <c r="P14" s="17"/>
    </row>
    <row r="15" spans="1:16" ht="12.75" customHeight="1" x14ac:dyDescent="0.2">
      <c r="A15" s="3">
        <v>21010108</v>
      </c>
      <c r="B15" s="3">
        <v>101</v>
      </c>
      <c r="C15" s="3" t="s">
        <v>26</v>
      </c>
      <c r="D15" s="7">
        <v>10444018</v>
      </c>
      <c r="E15" s="7">
        <v>0</v>
      </c>
      <c r="F15" s="7">
        <v>0</v>
      </c>
      <c r="G15" s="7">
        <v>0</v>
      </c>
      <c r="H15" s="7">
        <v>0</v>
      </c>
      <c r="I15" s="7">
        <v>10444018</v>
      </c>
      <c r="J15" s="7">
        <v>7443171</v>
      </c>
      <c r="K15" s="7">
        <v>7443171</v>
      </c>
      <c r="L15" s="7">
        <v>7443171</v>
      </c>
      <c r="M15" s="7">
        <v>7443171</v>
      </c>
      <c r="N15" s="7">
        <v>3000847</v>
      </c>
      <c r="O15" s="16">
        <f t="shared" si="2"/>
        <v>0.71267313020716738</v>
      </c>
      <c r="P15" s="17"/>
    </row>
    <row r="16" spans="1:16" ht="12.75" customHeight="1" x14ac:dyDescent="0.2">
      <c r="A16" s="3">
        <v>21010109</v>
      </c>
      <c r="B16" s="3">
        <v>101</v>
      </c>
      <c r="C16" s="3" t="s">
        <v>27</v>
      </c>
      <c r="D16" s="7">
        <v>22000000</v>
      </c>
      <c r="E16" s="7">
        <v>0</v>
      </c>
      <c r="F16" s="7">
        <v>0</v>
      </c>
      <c r="G16" s="7">
        <v>0</v>
      </c>
      <c r="H16" s="7">
        <v>0</v>
      </c>
      <c r="I16" s="7">
        <v>22000000</v>
      </c>
      <c r="J16" s="7">
        <v>14708050</v>
      </c>
      <c r="K16" s="7">
        <v>14708050</v>
      </c>
      <c r="L16" s="7">
        <v>14708050</v>
      </c>
      <c r="M16" s="7">
        <v>14708050</v>
      </c>
      <c r="N16" s="7">
        <v>7291950</v>
      </c>
      <c r="O16" s="16">
        <f t="shared" si="2"/>
        <v>0.66854772727272727</v>
      </c>
      <c r="P16" s="17"/>
    </row>
    <row r="17" spans="1:16" ht="12.75" customHeight="1" x14ac:dyDescent="0.2">
      <c r="A17" s="3">
        <v>21010110</v>
      </c>
      <c r="B17" s="3">
        <v>101</v>
      </c>
      <c r="C17" s="3" t="s">
        <v>28</v>
      </c>
      <c r="D17" s="7">
        <v>3000000</v>
      </c>
      <c r="E17" s="7">
        <v>0</v>
      </c>
      <c r="F17" s="7">
        <v>0</v>
      </c>
      <c r="G17" s="7">
        <v>0</v>
      </c>
      <c r="H17" s="7">
        <v>0</v>
      </c>
      <c r="I17" s="7">
        <v>3000000</v>
      </c>
      <c r="J17" s="7">
        <v>0</v>
      </c>
      <c r="K17" s="7">
        <v>0</v>
      </c>
      <c r="L17" s="7">
        <v>0</v>
      </c>
      <c r="M17" s="7">
        <v>0</v>
      </c>
      <c r="N17" s="7">
        <v>3000000</v>
      </c>
      <c r="O17" s="16">
        <f t="shared" si="2"/>
        <v>0</v>
      </c>
      <c r="P17" s="17"/>
    </row>
    <row r="18" spans="1:16" ht="12.75" customHeight="1" x14ac:dyDescent="0.2">
      <c r="A18" s="5" t="s">
        <v>29</v>
      </c>
      <c r="B18" s="5"/>
      <c r="C18" s="5" t="s">
        <v>30</v>
      </c>
      <c r="D18" s="6">
        <f t="shared" ref="D18:M18" si="5">SUM(D19:D20)</f>
        <v>263000000</v>
      </c>
      <c r="E18" s="6">
        <f t="shared" si="5"/>
        <v>0</v>
      </c>
      <c r="F18" s="6">
        <f t="shared" si="5"/>
        <v>0</v>
      </c>
      <c r="G18" s="6">
        <f t="shared" si="5"/>
        <v>0</v>
      </c>
      <c r="H18" s="6">
        <f t="shared" si="5"/>
        <v>4527152</v>
      </c>
      <c r="I18" s="6">
        <f t="shared" si="5"/>
        <v>258472848</v>
      </c>
      <c r="J18" s="6">
        <f t="shared" si="5"/>
        <v>237633081</v>
      </c>
      <c r="K18" s="6">
        <f t="shared" si="5"/>
        <v>213633081</v>
      </c>
      <c r="L18" s="6">
        <f t="shared" si="5"/>
        <v>172196896</v>
      </c>
      <c r="M18" s="6">
        <f t="shared" si="5"/>
        <v>167396246</v>
      </c>
      <c r="N18" s="6">
        <f>SUM(N19:N20)</f>
        <v>20839767</v>
      </c>
      <c r="O18" s="26">
        <f t="shared" si="2"/>
        <v>0.82652039722176152</v>
      </c>
      <c r="P18" s="17"/>
    </row>
    <row r="19" spans="1:16" ht="12.75" customHeight="1" x14ac:dyDescent="0.2">
      <c r="A19" s="3">
        <v>21010201</v>
      </c>
      <c r="B19" s="3">
        <v>102</v>
      </c>
      <c r="C19" s="3" t="s">
        <v>31</v>
      </c>
      <c r="D19" s="7">
        <v>3000000</v>
      </c>
      <c r="E19" s="7">
        <v>0</v>
      </c>
      <c r="F19" s="7">
        <v>0</v>
      </c>
      <c r="G19" s="7">
        <v>0</v>
      </c>
      <c r="H19" s="7">
        <v>0</v>
      </c>
      <c r="I19" s="7">
        <v>3000000</v>
      </c>
      <c r="J19" s="7">
        <v>0</v>
      </c>
      <c r="K19" s="7">
        <v>0</v>
      </c>
      <c r="L19" s="7">
        <v>0</v>
      </c>
      <c r="M19" s="7">
        <v>0</v>
      </c>
      <c r="N19" s="7">
        <v>3000000</v>
      </c>
      <c r="O19" s="16">
        <f t="shared" si="2"/>
        <v>0</v>
      </c>
      <c r="P19" s="17"/>
    </row>
    <row r="20" spans="1:16" ht="12.75" customHeight="1" x14ac:dyDescent="0.2">
      <c r="A20" s="3">
        <v>21010202</v>
      </c>
      <c r="B20" s="3">
        <v>102</v>
      </c>
      <c r="C20" s="3" t="s">
        <v>32</v>
      </c>
      <c r="D20" s="7">
        <v>260000000</v>
      </c>
      <c r="E20" s="7">
        <v>0</v>
      </c>
      <c r="F20" s="7">
        <v>0</v>
      </c>
      <c r="G20" s="7">
        <v>0</v>
      </c>
      <c r="H20" s="7">
        <v>4527152</v>
      </c>
      <c r="I20" s="7">
        <v>255472848</v>
      </c>
      <c r="J20" s="7">
        <v>237633081</v>
      </c>
      <c r="K20" s="7">
        <v>213633081</v>
      </c>
      <c r="L20" s="7">
        <v>172196896</v>
      </c>
      <c r="M20" s="7">
        <v>167396246</v>
      </c>
      <c r="N20" s="7">
        <v>17839767</v>
      </c>
      <c r="O20" s="16">
        <f t="shared" si="2"/>
        <v>0.8362261691308972</v>
      </c>
      <c r="P20" s="18"/>
    </row>
    <row r="21" spans="1:16" ht="25.5" x14ac:dyDescent="0.2">
      <c r="A21" s="5" t="s">
        <v>33</v>
      </c>
      <c r="B21" s="5"/>
      <c r="C21" s="8" t="s">
        <v>34</v>
      </c>
      <c r="D21" s="6">
        <f>SUM(D22:D24)</f>
        <v>111034206</v>
      </c>
      <c r="E21" s="6">
        <f t="shared" ref="E21:N21" si="6">SUM(E22:E24)</f>
        <v>0</v>
      </c>
      <c r="F21" s="6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111034206</v>
      </c>
      <c r="J21" s="6">
        <f t="shared" si="6"/>
        <v>79974619</v>
      </c>
      <c r="K21" s="6">
        <f t="shared" si="6"/>
        <v>79974619</v>
      </c>
      <c r="L21" s="6">
        <f t="shared" si="6"/>
        <v>79974619</v>
      </c>
      <c r="M21" s="6">
        <f t="shared" si="6"/>
        <v>79974619</v>
      </c>
      <c r="N21" s="6">
        <f t="shared" si="6"/>
        <v>31059587</v>
      </c>
      <c r="O21" s="26">
        <f t="shared" si="2"/>
        <v>0.72027010307076</v>
      </c>
      <c r="P21" s="17"/>
    </row>
    <row r="22" spans="1:16" ht="12.75" customHeight="1" x14ac:dyDescent="0.2">
      <c r="A22" s="3">
        <v>21010300</v>
      </c>
      <c r="B22" s="3">
        <v>102</v>
      </c>
      <c r="C22" s="3" t="s">
        <v>35</v>
      </c>
      <c r="D22" s="7">
        <v>15607881</v>
      </c>
      <c r="E22" s="7">
        <v>0</v>
      </c>
      <c r="F22" s="7">
        <v>0</v>
      </c>
      <c r="G22" s="7">
        <v>0</v>
      </c>
      <c r="H22" s="7">
        <v>0</v>
      </c>
      <c r="I22" s="7">
        <v>15607881</v>
      </c>
      <c r="J22" s="7">
        <v>9777789</v>
      </c>
      <c r="K22" s="7">
        <v>9777789</v>
      </c>
      <c r="L22" s="7">
        <v>9777789</v>
      </c>
      <c r="M22" s="7">
        <v>9777789</v>
      </c>
      <c r="N22" s="7">
        <v>5830092</v>
      </c>
      <c r="O22" s="16">
        <f t="shared" si="2"/>
        <v>0.62646486092506726</v>
      </c>
      <c r="P22" s="17"/>
    </row>
    <row r="23" spans="1:16" ht="12.75" customHeight="1" x14ac:dyDescent="0.2">
      <c r="A23" s="3">
        <v>21010301</v>
      </c>
      <c r="B23" s="3">
        <v>102</v>
      </c>
      <c r="C23" s="3" t="s">
        <v>36</v>
      </c>
      <c r="D23" s="7">
        <v>90669214</v>
      </c>
      <c r="E23" s="7">
        <v>0</v>
      </c>
      <c r="F23" s="7">
        <v>0</v>
      </c>
      <c r="G23" s="7">
        <v>0</v>
      </c>
      <c r="H23" s="7">
        <v>0</v>
      </c>
      <c r="I23" s="7">
        <v>90669214</v>
      </c>
      <c r="J23" s="7">
        <v>67576730</v>
      </c>
      <c r="K23" s="7">
        <v>67576730</v>
      </c>
      <c r="L23" s="7">
        <v>67576730</v>
      </c>
      <c r="M23" s="7">
        <v>67576730</v>
      </c>
      <c r="N23" s="7">
        <v>23092484</v>
      </c>
      <c r="O23" s="16">
        <f t="shared" si="2"/>
        <v>0.7453106409414777</v>
      </c>
      <c r="P23" s="17"/>
    </row>
    <row r="24" spans="1:16" ht="12.75" customHeight="1" x14ac:dyDescent="0.2">
      <c r="A24" s="3">
        <v>21010302</v>
      </c>
      <c r="B24" s="3">
        <v>102</v>
      </c>
      <c r="C24" s="3" t="s">
        <v>37</v>
      </c>
      <c r="D24" s="7">
        <v>4757111</v>
      </c>
      <c r="E24" s="7">
        <v>0</v>
      </c>
      <c r="F24" s="7">
        <v>0</v>
      </c>
      <c r="G24" s="7">
        <v>0</v>
      </c>
      <c r="H24" s="7">
        <v>0</v>
      </c>
      <c r="I24" s="7">
        <v>4757111</v>
      </c>
      <c r="J24" s="7">
        <v>2620100</v>
      </c>
      <c r="K24" s="7">
        <v>2620100</v>
      </c>
      <c r="L24" s="7">
        <v>2620100</v>
      </c>
      <c r="M24" s="7">
        <v>2620100</v>
      </c>
      <c r="N24" s="7">
        <v>2137011</v>
      </c>
      <c r="O24" s="16">
        <f t="shared" si="2"/>
        <v>0.5507754601479764</v>
      </c>
      <c r="P24" s="17"/>
    </row>
    <row r="25" spans="1:16" ht="12.75" customHeight="1" x14ac:dyDescent="0.2">
      <c r="A25" s="5" t="s">
        <v>38</v>
      </c>
      <c r="B25" s="5"/>
      <c r="C25" s="5" t="s">
        <v>39</v>
      </c>
      <c r="D25" s="6">
        <f t="shared" ref="D25:M25" si="7">SUM(D26:D28)</f>
        <v>50177001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50177001</v>
      </c>
      <c r="J25" s="6">
        <f t="shared" si="7"/>
        <v>30587800</v>
      </c>
      <c r="K25" s="6">
        <f t="shared" si="7"/>
        <v>30587800</v>
      </c>
      <c r="L25" s="6">
        <f t="shared" si="7"/>
        <v>30587800</v>
      </c>
      <c r="M25" s="6">
        <f t="shared" si="7"/>
        <v>30587800</v>
      </c>
      <c r="N25" s="6">
        <f>SUM(N26:N28)</f>
        <v>19589201</v>
      </c>
      <c r="O25" s="26">
        <f t="shared" si="2"/>
        <v>0.60959801084963205</v>
      </c>
      <c r="P25" s="17"/>
    </row>
    <row r="26" spans="1:16" ht="12.75" customHeight="1" x14ac:dyDescent="0.2">
      <c r="A26" s="3">
        <v>21010500</v>
      </c>
      <c r="B26" s="3">
        <v>102</v>
      </c>
      <c r="C26" s="3" t="s">
        <v>40</v>
      </c>
      <c r="D26" s="7">
        <v>39048836</v>
      </c>
      <c r="E26" s="7">
        <v>0</v>
      </c>
      <c r="F26" s="7">
        <v>0</v>
      </c>
      <c r="G26" s="7">
        <v>0</v>
      </c>
      <c r="H26" s="7">
        <v>0</v>
      </c>
      <c r="I26" s="7">
        <v>39048836</v>
      </c>
      <c r="J26" s="7">
        <v>24048600</v>
      </c>
      <c r="K26" s="7">
        <v>24048600</v>
      </c>
      <c r="L26" s="7">
        <v>24048600</v>
      </c>
      <c r="M26" s="7">
        <v>24048600</v>
      </c>
      <c r="N26" s="7">
        <v>15000236</v>
      </c>
      <c r="O26" s="16">
        <f t="shared" si="2"/>
        <v>0.61585958669805163</v>
      </c>
      <c r="P26" s="17"/>
    </row>
    <row r="27" spans="1:16" ht="12.75" customHeight="1" x14ac:dyDescent="0.2">
      <c r="A27" s="3">
        <v>21010501</v>
      </c>
      <c r="B27" s="3">
        <v>102</v>
      </c>
      <c r="C27" s="3" t="s">
        <v>41</v>
      </c>
      <c r="D27" s="7">
        <v>5431266</v>
      </c>
      <c r="E27" s="7">
        <v>0</v>
      </c>
      <c r="F27" s="7">
        <v>0</v>
      </c>
      <c r="G27" s="7">
        <v>0</v>
      </c>
      <c r="H27" s="7">
        <v>0</v>
      </c>
      <c r="I27" s="7">
        <v>5431266</v>
      </c>
      <c r="J27" s="7">
        <v>3923400</v>
      </c>
      <c r="K27" s="7">
        <v>3923400</v>
      </c>
      <c r="L27" s="7">
        <v>3923400</v>
      </c>
      <c r="M27" s="7">
        <v>3923400</v>
      </c>
      <c r="N27" s="7">
        <v>1507866</v>
      </c>
      <c r="O27" s="16">
        <f t="shared" si="2"/>
        <v>0.72237301579410762</v>
      </c>
      <c r="P27" s="17"/>
    </row>
    <row r="28" spans="1:16" ht="12.75" customHeight="1" x14ac:dyDescent="0.2">
      <c r="A28" s="3">
        <v>21010502</v>
      </c>
      <c r="B28" s="3">
        <v>102</v>
      </c>
      <c r="C28" s="3" t="s">
        <v>42</v>
      </c>
      <c r="D28" s="7">
        <v>5696899</v>
      </c>
      <c r="E28" s="7">
        <v>0</v>
      </c>
      <c r="F28" s="7">
        <v>0</v>
      </c>
      <c r="G28" s="7">
        <v>0</v>
      </c>
      <c r="H28" s="7">
        <v>0</v>
      </c>
      <c r="I28" s="7">
        <v>5696899</v>
      </c>
      <c r="J28" s="7">
        <v>2615800</v>
      </c>
      <c r="K28" s="7">
        <v>2615800</v>
      </c>
      <c r="L28" s="7">
        <v>2615800</v>
      </c>
      <c r="M28" s="7">
        <v>2615800</v>
      </c>
      <c r="N28" s="7">
        <v>3081099</v>
      </c>
      <c r="O28" s="16">
        <f t="shared" si="2"/>
        <v>0.4591620809847603</v>
      </c>
      <c r="P28" s="17"/>
    </row>
    <row r="29" spans="1:16" ht="12.75" customHeight="1" x14ac:dyDescent="0.2">
      <c r="A29" s="5" t="s">
        <v>43</v>
      </c>
      <c r="B29" s="5"/>
      <c r="C29" s="5" t="s">
        <v>44</v>
      </c>
      <c r="D29" s="6">
        <f>+D30+D32+D39+D42+D48</f>
        <v>151006630</v>
      </c>
      <c r="E29" s="6">
        <f t="shared" ref="E29:N29" si="8">+E30+E32+E39+E42+E48</f>
        <v>0</v>
      </c>
      <c r="F29" s="6">
        <f t="shared" si="8"/>
        <v>0</v>
      </c>
      <c r="G29" s="6">
        <f t="shared" si="8"/>
        <v>87172327</v>
      </c>
      <c r="H29" s="6">
        <f t="shared" si="8"/>
        <v>33549518</v>
      </c>
      <c r="I29" s="6">
        <f t="shared" si="8"/>
        <v>204629439</v>
      </c>
      <c r="J29" s="6">
        <f t="shared" si="8"/>
        <v>159434797.27000001</v>
      </c>
      <c r="K29" s="6">
        <f t="shared" si="8"/>
        <v>158434797.27000001</v>
      </c>
      <c r="L29" s="6">
        <f t="shared" si="8"/>
        <v>156349435.27000001</v>
      </c>
      <c r="M29" s="6">
        <f t="shared" si="8"/>
        <v>150799283.27000001</v>
      </c>
      <c r="N29" s="6">
        <f t="shared" si="8"/>
        <v>45194641.730000004</v>
      </c>
      <c r="O29" s="26">
        <f t="shared" si="2"/>
        <v>0.77425221925179599</v>
      </c>
      <c r="P29" s="17"/>
    </row>
    <row r="30" spans="1:16" ht="12.75" customHeight="1" x14ac:dyDescent="0.2">
      <c r="A30" s="5" t="s">
        <v>45</v>
      </c>
      <c r="B30" s="5"/>
      <c r="C30" s="5" t="s">
        <v>46</v>
      </c>
      <c r="D30" s="6">
        <f>+D31</f>
        <v>6000000</v>
      </c>
      <c r="E30" s="6">
        <f t="shared" ref="E30:N30" si="9">+E31</f>
        <v>0</v>
      </c>
      <c r="F30" s="6">
        <f t="shared" si="9"/>
        <v>0</v>
      </c>
      <c r="G30" s="6">
        <f t="shared" si="9"/>
        <v>0</v>
      </c>
      <c r="H30" s="6">
        <f t="shared" si="9"/>
        <v>0</v>
      </c>
      <c r="I30" s="6">
        <f t="shared" si="9"/>
        <v>6000000</v>
      </c>
      <c r="J30" s="6">
        <f t="shared" si="9"/>
        <v>5000000</v>
      </c>
      <c r="K30" s="6">
        <f t="shared" si="9"/>
        <v>4000000</v>
      </c>
      <c r="L30" s="6">
        <f t="shared" si="9"/>
        <v>4000000</v>
      </c>
      <c r="M30" s="6">
        <f t="shared" si="9"/>
        <v>4000000</v>
      </c>
      <c r="N30" s="6">
        <f t="shared" si="9"/>
        <v>1000000</v>
      </c>
      <c r="O30" s="16">
        <f t="shared" si="2"/>
        <v>0.66666666666666663</v>
      </c>
      <c r="P30" s="17"/>
    </row>
    <row r="31" spans="1:16" ht="12.75" customHeight="1" x14ac:dyDescent="0.2">
      <c r="A31" s="3">
        <v>21020100</v>
      </c>
      <c r="B31" s="3">
        <v>102</v>
      </c>
      <c r="C31" s="3" t="s">
        <v>47</v>
      </c>
      <c r="D31" s="7">
        <v>6000000</v>
      </c>
      <c r="E31" s="7">
        <v>0</v>
      </c>
      <c r="F31" s="7">
        <v>0</v>
      </c>
      <c r="G31" s="7">
        <v>0</v>
      </c>
      <c r="H31" s="7">
        <v>0</v>
      </c>
      <c r="I31" s="7">
        <v>6000000</v>
      </c>
      <c r="J31" s="7">
        <v>5000000</v>
      </c>
      <c r="K31" s="7">
        <v>4000000</v>
      </c>
      <c r="L31" s="7">
        <v>4000000</v>
      </c>
      <c r="M31" s="7">
        <v>4000000</v>
      </c>
      <c r="N31" s="7">
        <v>1000000</v>
      </c>
      <c r="O31" s="16">
        <f t="shared" si="2"/>
        <v>0.66666666666666663</v>
      </c>
      <c r="P31" s="17"/>
    </row>
    <row r="32" spans="1:16" ht="12.75" customHeight="1" x14ac:dyDescent="0.2">
      <c r="A32" s="5" t="s">
        <v>48</v>
      </c>
      <c r="B32" s="5"/>
      <c r="C32" s="5" t="s">
        <v>49</v>
      </c>
      <c r="D32" s="6">
        <f t="shared" ref="D32:M32" si="10">SUM(D33:D38)</f>
        <v>71400000</v>
      </c>
      <c r="E32" s="6">
        <f t="shared" si="10"/>
        <v>0</v>
      </c>
      <c r="F32" s="6">
        <f t="shared" si="10"/>
        <v>0</v>
      </c>
      <c r="G32" s="6">
        <f t="shared" si="10"/>
        <v>53672327</v>
      </c>
      <c r="H32" s="6">
        <f t="shared" si="10"/>
        <v>24785768</v>
      </c>
      <c r="I32" s="6">
        <f t="shared" si="10"/>
        <v>100286559</v>
      </c>
      <c r="J32" s="6">
        <f t="shared" si="10"/>
        <v>92319937</v>
      </c>
      <c r="K32" s="6">
        <f t="shared" si="10"/>
        <v>92319937</v>
      </c>
      <c r="L32" s="6">
        <f t="shared" si="10"/>
        <v>90234575</v>
      </c>
      <c r="M32" s="6">
        <f t="shared" si="10"/>
        <v>84684423</v>
      </c>
      <c r="N32" s="6">
        <f>SUM(N33:N38)</f>
        <v>7966622</v>
      </c>
      <c r="O32" s="26">
        <f t="shared" si="2"/>
        <v>0.92056141840503269</v>
      </c>
      <c r="P32" s="17"/>
    </row>
    <row r="33" spans="1:16" ht="12.75" customHeight="1" x14ac:dyDescent="0.2">
      <c r="A33" s="3">
        <v>21020201</v>
      </c>
      <c r="B33" s="3">
        <v>102</v>
      </c>
      <c r="C33" s="3" t="s">
        <v>50</v>
      </c>
      <c r="D33" s="7">
        <v>12900000</v>
      </c>
      <c r="E33" s="7">
        <v>0</v>
      </c>
      <c r="F33" s="7">
        <v>0</v>
      </c>
      <c r="G33" s="7">
        <v>15595657</v>
      </c>
      <c r="H33" s="7">
        <v>0</v>
      </c>
      <c r="I33" s="7">
        <v>28495657</v>
      </c>
      <c r="J33" s="7">
        <v>28495657</v>
      </c>
      <c r="K33" s="7">
        <v>28495657</v>
      </c>
      <c r="L33" s="7">
        <v>28463527</v>
      </c>
      <c r="M33" s="7">
        <v>28463527</v>
      </c>
      <c r="N33" s="7">
        <v>0</v>
      </c>
      <c r="O33" s="16">
        <f t="shared" si="2"/>
        <v>1</v>
      </c>
      <c r="P33" s="17"/>
    </row>
    <row r="34" spans="1:16" ht="12.75" customHeight="1" x14ac:dyDescent="0.2">
      <c r="A34" s="3">
        <v>21020204</v>
      </c>
      <c r="B34" s="3">
        <v>102</v>
      </c>
      <c r="C34" s="3" t="s">
        <v>51</v>
      </c>
      <c r="D34" s="7">
        <v>6000000</v>
      </c>
      <c r="E34" s="7">
        <v>0</v>
      </c>
      <c r="F34" s="7">
        <v>0</v>
      </c>
      <c r="G34" s="7">
        <v>0</v>
      </c>
      <c r="H34" s="7">
        <v>0</v>
      </c>
      <c r="I34" s="7">
        <v>6000000</v>
      </c>
      <c r="J34" s="7">
        <v>0</v>
      </c>
      <c r="K34" s="7">
        <v>0</v>
      </c>
      <c r="L34" s="7">
        <v>0</v>
      </c>
      <c r="M34" s="7">
        <v>0</v>
      </c>
      <c r="N34" s="7">
        <v>6000000</v>
      </c>
      <c r="O34" s="16">
        <f t="shared" si="2"/>
        <v>0</v>
      </c>
      <c r="P34" s="17"/>
    </row>
    <row r="35" spans="1:16" ht="12.75" customHeight="1" x14ac:dyDescent="0.2">
      <c r="A35" s="3">
        <v>21020205</v>
      </c>
      <c r="B35" s="3">
        <v>102</v>
      </c>
      <c r="C35" s="3" t="s">
        <v>52</v>
      </c>
      <c r="D35" s="7">
        <v>3500000</v>
      </c>
      <c r="E35" s="7">
        <v>0</v>
      </c>
      <c r="F35" s="7">
        <v>0</v>
      </c>
      <c r="G35" s="7">
        <v>0</v>
      </c>
      <c r="H35" s="7">
        <v>0</v>
      </c>
      <c r="I35" s="7">
        <v>3500000</v>
      </c>
      <c r="J35" s="7">
        <v>1533378</v>
      </c>
      <c r="K35" s="7">
        <v>1533378</v>
      </c>
      <c r="L35" s="7">
        <v>1533378</v>
      </c>
      <c r="M35" s="7">
        <v>1533378</v>
      </c>
      <c r="N35" s="7">
        <v>1966622</v>
      </c>
      <c r="O35" s="16">
        <f t="shared" si="2"/>
        <v>0.438108</v>
      </c>
      <c r="P35" s="17"/>
    </row>
    <row r="36" spans="1:16" ht="12.75" customHeight="1" x14ac:dyDescent="0.2">
      <c r="A36" s="3">
        <v>21020207</v>
      </c>
      <c r="B36" s="3">
        <v>102</v>
      </c>
      <c r="C36" s="3" t="s">
        <v>53</v>
      </c>
      <c r="D36" s="7">
        <v>14000000</v>
      </c>
      <c r="E36" s="7">
        <v>0</v>
      </c>
      <c r="F36" s="7">
        <v>0</v>
      </c>
      <c r="G36" s="7">
        <v>0</v>
      </c>
      <c r="H36" s="7">
        <v>4785768</v>
      </c>
      <c r="I36" s="7">
        <v>9214232</v>
      </c>
      <c r="J36" s="7">
        <v>9214232</v>
      </c>
      <c r="K36" s="7">
        <v>9214232</v>
      </c>
      <c r="L36" s="7">
        <v>7161000</v>
      </c>
      <c r="M36" s="7">
        <v>6138000</v>
      </c>
      <c r="N36" s="7">
        <v>0</v>
      </c>
      <c r="O36" s="16">
        <f t="shared" si="2"/>
        <v>1</v>
      </c>
      <c r="P36" s="17"/>
    </row>
    <row r="37" spans="1:16" ht="12.75" customHeight="1" x14ac:dyDescent="0.2">
      <c r="A37" s="3">
        <v>21020208</v>
      </c>
      <c r="B37" s="3">
        <v>102</v>
      </c>
      <c r="C37" s="3" t="s">
        <v>54</v>
      </c>
      <c r="D37" s="7">
        <v>20000000</v>
      </c>
      <c r="E37" s="7">
        <v>0</v>
      </c>
      <c r="F37" s="7">
        <v>0</v>
      </c>
      <c r="G37" s="7">
        <v>0</v>
      </c>
      <c r="H37" s="7">
        <v>20000000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16">
        <v>0</v>
      </c>
      <c r="P37" s="17"/>
    </row>
    <row r="38" spans="1:16" ht="12.75" customHeight="1" x14ac:dyDescent="0.2">
      <c r="A38" s="3">
        <v>21020209</v>
      </c>
      <c r="B38" s="3">
        <v>102</v>
      </c>
      <c r="C38" s="3" t="s">
        <v>55</v>
      </c>
      <c r="D38" s="7">
        <v>15000000</v>
      </c>
      <c r="E38" s="7">
        <v>0</v>
      </c>
      <c r="F38" s="7">
        <v>0</v>
      </c>
      <c r="G38" s="7">
        <v>38076670</v>
      </c>
      <c r="H38" s="7">
        <v>0</v>
      </c>
      <c r="I38" s="7">
        <v>53076670</v>
      </c>
      <c r="J38" s="7">
        <v>53076670</v>
      </c>
      <c r="K38" s="7">
        <v>53076670</v>
      </c>
      <c r="L38" s="7">
        <v>53076670</v>
      </c>
      <c r="M38" s="7">
        <v>48549518</v>
      </c>
      <c r="N38" s="7">
        <v>0</v>
      </c>
      <c r="O38" s="16">
        <f t="shared" si="2"/>
        <v>1</v>
      </c>
      <c r="P38" s="17"/>
    </row>
    <row r="39" spans="1:16" ht="12.75" customHeight="1" x14ac:dyDescent="0.2">
      <c r="A39" s="5" t="s">
        <v>56</v>
      </c>
      <c r="B39" s="5"/>
      <c r="C39" s="5" t="s">
        <v>57</v>
      </c>
      <c r="D39" s="6">
        <f>SUM(D40:D41)</f>
        <v>56735950</v>
      </c>
      <c r="E39" s="6">
        <f t="shared" ref="E39:N39" si="11">SUM(E40:E41)</f>
        <v>0</v>
      </c>
      <c r="F39" s="6">
        <f t="shared" si="11"/>
        <v>0</v>
      </c>
      <c r="G39" s="6">
        <f t="shared" si="11"/>
        <v>0</v>
      </c>
      <c r="H39" s="6">
        <f t="shared" si="11"/>
        <v>8763750</v>
      </c>
      <c r="I39" s="6">
        <f t="shared" si="11"/>
        <v>47972200</v>
      </c>
      <c r="J39" s="6">
        <f t="shared" si="11"/>
        <v>27594800</v>
      </c>
      <c r="K39" s="6">
        <f t="shared" si="11"/>
        <v>27594800</v>
      </c>
      <c r="L39" s="6">
        <f t="shared" si="11"/>
        <v>27594800</v>
      </c>
      <c r="M39" s="6">
        <f t="shared" si="11"/>
        <v>27594800</v>
      </c>
      <c r="N39" s="6">
        <f t="shared" si="11"/>
        <v>20377400</v>
      </c>
      <c r="O39" s="26">
        <f t="shared" si="2"/>
        <v>0.57522481770692191</v>
      </c>
      <c r="P39" s="17"/>
    </row>
    <row r="40" spans="1:16" ht="12.75" customHeight="1" x14ac:dyDescent="0.2">
      <c r="A40" s="3">
        <v>21020300</v>
      </c>
      <c r="B40" s="3">
        <v>102</v>
      </c>
      <c r="C40" s="3" t="s">
        <v>58</v>
      </c>
      <c r="D40" s="7">
        <v>21250000</v>
      </c>
      <c r="E40" s="7">
        <v>0</v>
      </c>
      <c r="F40" s="7">
        <v>0</v>
      </c>
      <c r="G40" s="7">
        <v>0</v>
      </c>
      <c r="H40" s="7">
        <v>0</v>
      </c>
      <c r="I40" s="7">
        <v>21250000</v>
      </c>
      <c r="J40" s="7">
        <v>9402800</v>
      </c>
      <c r="K40" s="7">
        <v>9402800</v>
      </c>
      <c r="L40" s="7">
        <v>9402800</v>
      </c>
      <c r="M40" s="7">
        <v>9402800</v>
      </c>
      <c r="N40" s="7">
        <v>11847200</v>
      </c>
      <c r="O40" s="16">
        <f t="shared" si="2"/>
        <v>0.44248470588235295</v>
      </c>
      <c r="P40" s="17"/>
    </row>
    <row r="41" spans="1:16" ht="12.75" customHeight="1" x14ac:dyDescent="0.2">
      <c r="A41" s="3">
        <v>21020301</v>
      </c>
      <c r="B41" s="3">
        <v>102</v>
      </c>
      <c r="C41" s="3" t="s">
        <v>59</v>
      </c>
      <c r="D41" s="7">
        <v>35485950</v>
      </c>
      <c r="E41" s="7">
        <v>0</v>
      </c>
      <c r="F41" s="7">
        <v>0</v>
      </c>
      <c r="G41" s="7">
        <v>0</v>
      </c>
      <c r="H41" s="7">
        <v>8763750</v>
      </c>
      <c r="I41" s="7">
        <v>26722200</v>
      </c>
      <c r="J41" s="7">
        <v>18192000</v>
      </c>
      <c r="K41" s="7">
        <v>18192000</v>
      </c>
      <c r="L41" s="7">
        <v>18192000</v>
      </c>
      <c r="M41" s="7">
        <v>18192000</v>
      </c>
      <c r="N41" s="7">
        <v>8530200</v>
      </c>
      <c r="O41" s="16">
        <f t="shared" si="2"/>
        <v>0.68078227092080745</v>
      </c>
      <c r="P41" s="17"/>
    </row>
    <row r="42" spans="1:16" ht="12.75" customHeight="1" x14ac:dyDescent="0.2">
      <c r="A42" s="5" t="s">
        <v>60</v>
      </c>
      <c r="B42" s="5"/>
      <c r="C42" s="5" t="s">
        <v>61</v>
      </c>
      <c r="D42" s="6">
        <f t="shared" ref="D42:M42" si="12">SUM(D43:D47)</f>
        <v>16870680</v>
      </c>
      <c r="E42" s="6">
        <f t="shared" si="12"/>
        <v>0</v>
      </c>
      <c r="F42" s="6">
        <f t="shared" si="12"/>
        <v>0</v>
      </c>
      <c r="G42" s="6">
        <f t="shared" si="12"/>
        <v>0</v>
      </c>
      <c r="H42" s="6">
        <f t="shared" si="12"/>
        <v>0</v>
      </c>
      <c r="I42" s="6">
        <f t="shared" si="12"/>
        <v>16870680</v>
      </c>
      <c r="J42" s="6">
        <f t="shared" si="12"/>
        <v>3298244.98</v>
      </c>
      <c r="K42" s="6">
        <f t="shared" si="12"/>
        <v>3298244.98</v>
      </c>
      <c r="L42" s="6">
        <f t="shared" si="12"/>
        <v>3298244.98</v>
      </c>
      <c r="M42" s="6">
        <f t="shared" si="12"/>
        <v>3298244.98</v>
      </c>
      <c r="N42" s="6">
        <f>SUM(N43:N47)</f>
        <v>13572435.020000001</v>
      </c>
      <c r="O42" s="26">
        <f t="shared" si="2"/>
        <v>0.19550160278068224</v>
      </c>
      <c r="P42" s="17"/>
    </row>
    <row r="43" spans="1:16" ht="12.75" customHeight="1" x14ac:dyDescent="0.2">
      <c r="A43" s="3">
        <v>21020400</v>
      </c>
      <c r="B43" s="3">
        <v>102</v>
      </c>
      <c r="C43" s="3" t="s">
        <v>62</v>
      </c>
      <c r="D43" s="7">
        <v>1855000</v>
      </c>
      <c r="E43" s="7">
        <v>0</v>
      </c>
      <c r="F43" s="7">
        <v>0</v>
      </c>
      <c r="G43" s="7">
        <v>0</v>
      </c>
      <c r="H43" s="7">
        <v>0</v>
      </c>
      <c r="I43" s="7">
        <v>1855000</v>
      </c>
      <c r="J43" s="7">
        <v>0</v>
      </c>
      <c r="K43" s="7">
        <v>0</v>
      </c>
      <c r="L43" s="7">
        <v>0</v>
      </c>
      <c r="M43" s="7">
        <v>0</v>
      </c>
      <c r="N43" s="7">
        <v>1855000</v>
      </c>
      <c r="O43" s="16">
        <f t="shared" si="2"/>
        <v>0</v>
      </c>
      <c r="P43" s="17"/>
    </row>
    <row r="44" spans="1:16" ht="12.75" customHeight="1" x14ac:dyDescent="0.2">
      <c r="A44" s="3">
        <v>21020401</v>
      </c>
      <c r="B44" s="3">
        <v>102</v>
      </c>
      <c r="C44" s="3" t="s">
        <v>63</v>
      </c>
      <c r="D44" s="7">
        <v>7259000</v>
      </c>
      <c r="E44" s="7">
        <v>0</v>
      </c>
      <c r="F44" s="7">
        <v>0</v>
      </c>
      <c r="G44" s="7">
        <v>0</v>
      </c>
      <c r="H44" s="7">
        <v>0</v>
      </c>
      <c r="I44" s="7">
        <v>7259000</v>
      </c>
      <c r="J44" s="7">
        <v>0</v>
      </c>
      <c r="K44" s="7">
        <v>0</v>
      </c>
      <c r="L44" s="7">
        <v>0</v>
      </c>
      <c r="M44" s="7">
        <v>0</v>
      </c>
      <c r="N44" s="7">
        <v>7259000</v>
      </c>
      <c r="O44" s="16">
        <f t="shared" si="2"/>
        <v>0</v>
      </c>
      <c r="P44" s="17"/>
    </row>
    <row r="45" spans="1:16" ht="12.75" customHeight="1" x14ac:dyDescent="0.2">
      <c r="A45" s="3">
        <v>21020402</v>
      </c>
      <c r="B45" s="3">
        <v>102</v>
      </c>
      <c r="C45" s="3" t="s">
        <v>64</v>
      </c>
      <c r="D45" s="7">
        <v>4400000</v>
      </c>
      <c r="E45" s="7">
        <v>0</v>
      </c>
      <c r="F45" s="7">
        <v>0</v>
      </c>
      <c r="G45" s="7">
        <v>0</v>
      </c>
      <c r="H45" s="7">
        <v>0</v>
      </c>
      <c r="I45" s="7">
        <v>4400000</v>
      </c>
      <c r="J45" s="7">
        <v>2574840.2799999998</v>
      </c>
      <c r="K45" s="7">
        <v>2574840.2799999998</v>
      </c>
      <c r="L45" s="7">
        <v>2574840.2799999998</v>
      </c>
      <c r="M45" s="7">
        <v>2574840.2799999998</v>
      </c>
      <c r="N45" s="7">
        <v>1825159.72</v>
      </c>
      <c r="O45" s="16">
        <f t="shared" si="2"/>
        <v>0.58519097272727272</v>
      </c>
      <c r="P45" s="17"/>
    </row>
    <row r="46" spans="1:16" ht="12.75" customHeight="1" x14ac:dyDescent="0.2">
      <c r="A46" s="3">
        <v>21020403</v>
      </c>
      <c r="B46" s="3">
        <v>102</v>
      </c>
      <c r="C46" s="3" t="s">
        <v>65</v>
      </c>
      <c r="D46" s="7">
        <v>922000</v>
      </c>
      <c r="E46" s="7">
        <v>0</v>
      </c>
      <c r="F46" s="7">
        <v>0</v>
      </c>
      <c r="G46" s="7">
        <v>0</v>
      </c>
      <c r="H46" s="7">
        <v>0</v>
      </c>
      <c r="I46" s="7">
        <v>922000</v>
      </c>
      <c r="J46" s="7">
        <v>265705</v>
      </c>
      <c r="K46" s="7">
        <v>265705</v>
      </c>
      <c r="L46" s="7">
        <v>265705</v>
      </c>
      <c r="M46" s="7">
        <v>265705</v>
      </c>
      <c r="N46" s="7">
        <v>656295</v>
      </c>
      <c r="O46" s="16">
        <f t="shared" si="2"/>
        <v>0.28818329718004337</v>
      </c>
      <c r="P46" s="17"/>
    </row>
    <row r="47" spans="1:16" ht="12.75" customHeight="1" x14ac:dyDescent="0.2">
      <c r="A47" s="3">
        <v>21020404</v>
      </c>
      <c r="B47" s="3">
        <v>102</v>
      </c>
      <c r="C47" s="3" t="s">
        <v>66</v>
      </c>
      <c r="D47" s="7">
        <v>2434680</v>
      </c>
      <c r="E47" s="7">
        <v>0</v>
      </c>
      <c r="F47" s="7">
        <v>0</v>
      </c>
      <c r="G47" s="7">
        <v>0</v>
      </c>
      <c r="H47" s="7">
        <v>0</v>
      </c>
      <c r="I47" s="7">
        <v>2434680</v>
      </c>
      <c r="J47" s="7">
        <v>457699.7</v>
      </c>
      <c r="K47" s="7">
        <v>457699.7</v>
      </c>
      <c r="L47" s="7">
        <v>457699.7</v>
      </c>
      <c r="M47" s="7">
        <v>457699.7</v>
      </c>
      <c r="N47" s="7">
        <v>1976980.3</v>
      </c>
      <c r="O47" s="16">
        <f t="shared" si="2"/>
        <v>0.18799172786567434</v>
      </c>
      <c r="P47" s="17"/>
    </row>
    <row r="48" spans="1:16" ht="12.75" customHeight="1" x14ac:dyDescent="0.2">
      <c r="A48" s="5" t="s">
        <v>67</v>
      </c>
      <c r="B48" s="5"/>
      <c r="C48" s="5" t="s">
        <v>68</v>
      </c>
      <c r="D48" s="6">
        <f>+D49</f>
        <v>0</v>
      </c>
      <c r="E48" s="6">
        <f t="shared" ref="E48:N48" si="13">+E49</f>
        <v>0</v>
      </c>
      <c r="F48" s="6">
        <f t="shared" si="13"/>
        <v>0</v>
      </c>
      <c r="G48" s="6">
        <f t="shared" si="13"/>
        <v>33500000</v>
      </c>
      <c r="H48" s="6">
        <f t="shared" si="13"/>
        <v>0</v>
      </c>
      <c r="I48" s="6">
        <f t="shared" si="13"/>
        <v>33500000</v>
      </c>
      <c r="J48" s="6">
        <f t="shared" si="13"/>
        <v>31221815.289999999</v>
      </c>
      <c r="K48" s="6">
        <f t="shared" si="13"/>
        <v>31221815.289999999</v>
      </c>
      <c r="L48" s="6">
        <f t="shared" si="13"/>
        <v>31221815.289999999</v>
      </c>
      <c r="M48" s="6">
        <f t="shared" si="13"/>
        <v>31221815.289999999</v>
      </c>
      <c r="N48" s="6">
        <f t="shared" si="13"/>
        <v>2278184.71</v>
      </c>
      <c r="O48" s="26">
        <f t="shared" si="2"/>
        <v>0.93199448626865666</v>
      </c>
      <c r="P48" s="17"/>
    </row>
    <row r="49" spans="1:17" ht="12.75" customHeight="1" x14ac:dyDescent="0.2">
      <c r="A49" s="3">
        <v>21020500</v>
      </c>
      <c r="B49" s="3">
        <v>102</v>
      </c>
      <c r="C49" s="3" t="s">
        <v>69</v>
      </c>
      <c r="D49" s="7">
        <v>0</v>
      </c>
      <c r="E49" s="7">
        <v>0</v>
      </c>
      <c r="F49" s="7">
        <v>0</v>
      </c>
      <c r="G49" s="7">
        <v>33500000</v>
      </c>
      <c r="H49" s="7">
        <v>0</v>
      </c>
      <c r="I49" s="7">
        <v>33500000</v>
      </c>
      <c r="J49" s="7">
        <v>31221815.289999999</v>
      </c>
      <c r="K49" s="7">
        <v>31221815.289999999</v>
      </c>
      <c r="L49" s="7">
        <v>31221815.289999999</v>
      </c>
      <c r="M49" s="7">
        <v>31221815.289999999</v>
      </c>
      <c r="N49" s="7">
        <v>2278184.71</v>
      </c>
      <c r="O49" s="16">
        <f t="shared" si="2"/>
        <v>0.93199448626865666</v>
      </c>
      <c r="P49" s="17"/>
    </row>
    <row r="50" spans="1:17" ht="12.75" customHeight="1" x14ac:dyDescent="0.2">
      <c r="A50" s="5" t="s">
        <v>70</v>
      </c>
      <c r="B50" s="5"/>
      <c r="C50" s="5" t="s">
        <v>71</v>
      </c>
      <c r="D50" s="6">
        <f t="shared" ref="D50:M52" si="14">+D51</f>
        <v>43548646</v>
      </c>
      <c r="E50" s="6">
        <f t="shared" si="14"/>
        <v>0</v>
      </c>
      <c r="F50" s="6">
        <f t="shared" si="14"/>
        <v>0</v>
      </c>
      <c r="G50" s="6">
        <f t="shared" si="14"/>
        <v>0</v>
      </c>
      <c r="H50" s="6">
        <f t="shared" si="14"/>
        <v>0</v>
      </c>
      <c r="I50" s="6">
        <f t="shared" si="14"/>
        <v>43548646</v>
      </c>
      <c r="J50" s="6">
        <f t="shared" si="14"/>
        <v>0</v>
      </c>
      <c r="K50" s="6">
        <f t="shared" si="14"/>
        <v>0</v>
      </c>
      <c r="L50" s="6">
        <f t="shared" si="14"/>
        <v>0</v>
      </c>
      <c r="M50" s="6">
        <f t="shared" si="14"/>
        <v>0</v>
      </c>
      <c r="N50" s="6">
        <f>+N51</f>
        <v>43548646</v>
      </c>
      <c r="O50" s="26">
        <f t="shared" si="2"/>
        <v>0</v>
      </c>
      <c r="P50" s="17"/>
    </row>
    <row r="51" spans="1:17" ht="12.75" customHeight="1" x14ac:dyDescent="0.2">
      <c r="A51" s="5" t="s">
        <v>72</v>
      </c>
      <c r="B51" s="5"/>
      <c r="C51" s="5" t="s">
        <v>73</v>
      </c>
      <c r="D51" s="6">
        <f t="shared" si="14"/>
        <v>43548646</v>
      </c>
      <c r="E51" s="6">
        <f t="shared" si="14"/>
        <v>0</v>
      </c>
      <c r="F51" s="6">
        <f t="shared" si="14"/>
        <v>0</v>
      </c>
      <c r="G51" s="6">
        <f t="shared" si="14"/>
        <v>0</v>
      </c>
      <c r="H51" s="6">
        <f t="shared" si="14"/>
        <v>0</v>
      </c>
      <c r="I51" s="6">
        <f t="shared" si="14"/>
        <v>43548646</v>
      </c>
      <c r="J51" s="6">
        <f t="shared" si="14"/>
        <v>0</v>
      </c>
      <c r="K51" s="6">
        <f t="shared" si="14"/>
        <v>0</v>
      </c>
      <c r="L51" s="6">
        <f t="shared" si="14"/>
        <v>0</v>
      </c>
      <c r="M51" s="6">
        <f t="shared" si="14"/>
        <v>0</v>
      </c>
      <c r="N51" s="6">
        <f>+N52</f>
        <v>43548646</v>
      </c>
      <c r="O51" s="26">
        <f t="shared" si="2"/>
        <v>0</v>
      </c>
      <c r="P51" s="17"/>
    </row>
    <row r="52" spans="1:17" ht="12.75" customHeight="1" x14ac:dyDescent="0.2">
      <c r="A52" s="5" t="s">
        <v>74</v>
      </c>
      <c r="B52" s="5"/>
      <c r="C52" s="5" t="s">
        <v>75</v>
      </c>
      <c r="D52" s="6">
        <f t="shared" si="14"/>
        <v>43548646</v>
      </c>
      <c r="E52" s="6">
        <f t="shared" si="14"/>
        <v>0</v>
      </c>
      <c r="F52" s="6">
        <f t="shared" si="14"/>
        <v>0</v>
      </c>
      <c r="G52" s="6">
        <f t="shared" si="14"/>
        <v>0</v>
      </c>
      <c r="H52" s="6">
        <f t="shared" si="14"/>
        <v>0</v>
      </c>
      <c r="I52" s="6">
        <f t="shared" si="14"/>
        <v>43548646</v>
      </c>
      <c r="J52" s="6">
        <f t="shared" si="14"/>
        <v>0</v>
      </c>
      <c r="K52" s="6">
        <f t="shared" si="14"/>
        <v>0</v>
      </c>
      <c r="L52" s="6">
        <f t="shared" si="14"/>
        <v>0</v>
      </c>
      <c r="M52" s="6">
        <f t="shared" si="14"/>
        <v>0</v>
      </c>
      <c r="N52" s="6">
        <f>+N53</f>
        <v>43548646</v>
      </c>
      <c r="O52" s="26">
        <f t="shared" si="2"/>
        <v>0</v>
      </c>
      <c r="P52" s="17"/>
    </row>
    <row r="53" spans="1:17" ht="12.75" customHeight="1" x14ac:dyDescent="0.2">
      <c r="A53" s="3">
        <v>22030100</v>
      </c>
      <c r="B53" s="3">
        <v>108</v>
      </c>
      <c r="C53" s="3" t="s">
        <v>76</v>
      </c>
      <c r="D53" s="7">
        <v>43548646</v>
      </c>
      <c r="E53" s="7">
        <v>0</v>
      </c>
      <c r="F53" s="7">
        <v>0</v>
      </c>
      <c r="G53" s="7">
        <v>0</v>
      </c>
      <c r="H53" s="7">
        <v>0</v>
      </c>
      <c r="I53" s="7">
        <v>43548646</v>
      </c>
      <c r="J53" s="7">
        <v>0</v>
      </c>
      <c r="K53" s="7">
        <v>0</v>
      </c>
      <c r="L53" s="7">
        <v>0</v>
      </c>
      <c r="M53" s="7">
        <v>0</v>
      </c>
      <c r="N53" s="7">
        <v>43548646</v>
      </c>
      <c r="O53" s="16">
        <f t="shared" si="2"/>
        <v>0</v>
      </c>
      <c r="P53" s="17"/>
    </row>
    <row r="54" spans="1:17" ht="12.75" customHeight="1" x14ac:dyDescent="0.2">
      <c r="A54" s="5" t="s">
        <v>77</v>
      </c>
      <c r="B54" s="5"/>
      <c r="C54" s="5" t="s">
        <v>78</v>
      </c>
      <c r="D54" s="6">
        <f>+D55</f>
        <v>0</v>
      </c>
      <c r="E54" s="6">
        <f t="shared" ref="E54:N56" si="15">+E55</f>
        <v>3393335</v>
      </c>
      <c r="F54" s="6">
        <f t="shared" si="15"/>
        <v>0</v>
      </c>
      <c r="G54" s="6">
        <f t="shared" si="15"/>
        <v>0</v>
      </c>
      <c r="H54" s="6">
        <f t="shared" si="15"/>
        <v>0</v>
      </c>
      <c r="I54" s="6">
        <f t="shared" si="15"/>
        <v>3393335</v>
      </c>
      <c r="J54" s="6">
        <f t="shared" si="15"/>
        <v>3393335</v>
      </c>
      <c r="K54" s="6">
        <f t="shared" si="15"/>
        <v>3393335</v>
      </c>
      <c r="L54" s="6">
        <f t="shared" si="15"/>
        <v>3393335</v>
      </c>
      <c r="M54" s="6">
        <f t="shared" si="15"/>
        <v>3393335</v>
      </c>
      <c r="N54" s="6">
        <f t="shared" si="15"/>
        <v>0</v>
      </c>
      <c r="O54" s="16">
        <f t="shared" si="2"/>
        <v>1</v>
      </c>
      <c r="P54" s="17"/>
    </row>
    <row r="55" spans="1:17" ht="12.75" customHeight="1" x14ac:dyDescent="0.2">
      <c r="A55" s="5" t="s">
        <v>79</v>
      </c>
      <c r="B55" s="5"/>
      <c r="C55" s="5" t="s">
        <v>80</v>
      </c>
      <c r="D55" s="6">
        <f>+D56</f>
        <v>0</v>
      </c>
      <c r="E55" s="6">
        <f t="shared" si="15"/>
        <v>3393335</v>
      </c>
      <c r="F55" s="6">
        <f t="shared" si="15"/>
        <v>0</v>
      </c>
      <c r="G55" s="6">
        <f t="shared" si="15"/>
        <v>0</v>
      </c>
      <c r="H55" s="6">
        <f t="shared" si="15"/>
        <v>0</v>
      </c>
      <c r="I55" s="6">
        <f t="shared" si="15"/>
        <v>3393335</v>
      </c>
      <c r="J55" s="6">
        <f t="shared" si="15"/>
        <v>3393335</v>
      </c>
      <c r="K55" s="6">
        <f t="shared" si="15"/>
        <v>3393335</v>
      </c>
      <c r="L55" s="6">
        <f t="shared" si="15"/>
        <v>3393335</v>
      </c>
      <c r="M55" s="6">
        <f t="shared" si="15"/>
        <v>3393335</v>
      </c>
      <c r="N55" s="6">
        <f t="shared" si="15"/>
        <v>0</v>
      </c>
      <c r="O55" s="16">
        <f t="shared" si="2"/>
        <v>1</v>
      </c>
      <c r="P55" s="17"/>
    </row>
    <row r="56" spans="1:17" ht="12.75" customHeight="1" x14ac:dyDescent="0.2">
      <c r="A56" s="5" t="s">
        <v>81</v>
      </c>
      <c r="B56" s="5"/>
      <c r="C56" s="5" t="s">
        <v>82</v>
      </c>
      <c r="D56" s="6">
        <f>+D57</f>
        <v>0</v>
      </c>
      <c r="E56" s="6">
        <f t="shared" si="15"/>
        <v>3393335</v>
      </c>
      <c r="F56" s="6">
        <f t="shared" si="15"/>
        <v>0</v>
      </c>
      <c r="G56" s="6">
        <f t="shared" si="15"/>
        <v>0</v>
      </c>
      <c r="H56" s="6">
        <f t="shared" si="15"/>
        <v>0</v>
      </c>
      <c r="I56" s="6">
        <f t="shared" si="15"/>
        <v>3393335</v>
      </c>
      <c r="J56" s="6">
        <f t="shared" si="15"/>
        <v>3393335</v>
      </c>
      <c r="K56" s="6">
        <f t="shared" si="15"/>
        <v>3393335</v>
      </c>
      <c r="L56" s="6">
        <f t="shared" si="15"/>
        <v>3393335</v>
      </c>
      <c r="M56" s="6">
        <f t="shared" si="15"/>
        <v>3393335</v>
      </c>
      <c r="N56" s="6">
        <f t="shared" si="15"/>
        <v>0</v>
      </c>
      <c r="O56" s="16">
        <f t="shared" si="2"/>
        <v>1</v>
      </c>
      <c r="P56" s="17"/>
    </row>
    <row r="57" spans="1:17" ht="25.5" x14ac:dyDescent="0.2">
      <c r="A57" s="3">
        <v>24010100</v>
      </c>
      <c r="B57" s="3">
        <v>101</v>
      </c>
      <c r="C57" s="4" t="s">
        <v>83</v>
      </c>
      <c r="D57" s="7">
        <v>0</v>
      </c>
      <c r="E57" s="7">
        <v>3393335</v>
      </c>
      <c r="F57" s="7">
        <v>0</v>
      </c>
      <c r="G57" s="7">
        <v>0</v>
      </c>
      <c r="H57" s="7">
        <v>0</v>
      </c>
      <c r="I57" s="7">
        <v>3393335</v>
      </c>
      <c r="J57" s="7">
        <v>3393335</v>
      </c>
      <c r="K57" s="7">
        <v>3393335</v>
      </c>
      <c r="L57" s="7">
        <v>3393335</v>
      </c>
      <c r="M57" s="7">
        <v>3393335</v>
      </c>
      <c r="N57" s="7">
        <v>0</v>
      </c>
      <c r="O57" s="16">
        <f t="shared" si="2"/>
        <v>1</v>
      </c>
      <c r="P57" s="17"/>
    </row>
    <row r="58" spans="1:17" x14ac:dyDescent="0.2">
      <c r="A58" s="5" t="s">
        <v>84</v>
      </c>
      <c r="B58" s="5"/>
      <c r="C58" s="8" t="s">
        <v>85</v>
      </c>
      <c r="D58" s="6">
        <f>+D59+D72</f>
        <v>23579337650</v>
      </c>
      <c r="E58" s="6">
        <f t="shared" ref="E58:N58" si="16">+E59+E72</f>
        <v>47386972334</v>
      </c>
      <c r="F58" s="6">
        <f t="shared" si="16"/>
        <v>0</v>
      </c>
      <c r="G58" s="6">
        <f t="shared" si="16"/>
        <v>0</v>
      </c>
      <c r="H58" s="6">
        <f t="shared" si="16"/>
        <v>0</v>
      </c>
      <c r="I58" s="6">
        <f t="shared" si="16"/>
        <v>70966309984</v>
      </c>
      <c r="J58" s="6">
        <f t="shared" si="16"/>
        <v>70364479993.559998</v>
      </c>
      <c r="K58" s="6">
        <f t="shared" si="16"/>
        <v>70361064567.559998</v>
      </c>
      <c r="L58" s="6">
        <f t="shared" si="16"/>
        <v>53231859941</v>
      </c>
      <c r="M58" s="6">
        <f t="shared" si="16"/>
        <v>43166152054</v>
      </c>
      <c r="N58" s="6">
        <f t="shared" si="16"/>
        <v>601829990.44000006</v>
      </c>
      <c r="O58" s="26">
        <f t="shared" si="2"/>
        <v>0.99147136977283357</v>
      </c>
      <c r="P58" s="17"/>
    </row>
    <row r="59" spans="1:17" x14ac:dyDescent="0.2">
      <c r="A59" s="5" t="s">
        <v>86</v>
      </c>
      <c r="B59" s="5"/>
      <c r="C59" s="8" t="s">
        <v>87</v>
      </c>
      <c r="D59" s="6">
        <f t="shared" ref="D59:M59" si="17">+D60</f>
        <v>23579337650</v>
      </c>
      <c r="E59" s="6">
        <f t="shared" si="17"/>
        <v>35335897164</v>
      </c>
      <c r="F59" s="6">
        <f t="shared" si="17"/>
        <v>0</v>
      </c>
      <c r="G59" s="6">
        <f t="shared" si="17"/>
        <v>0</v>
      </c>
      <c r="H59" s="6">
        <f t="shared" si="17"/>
        <v>0</v>
      </c>
      <c r="I59" s="6">
        <f t="shared" si="17"/>
        <v>58915234814</v>
      </c>
      <c r="J59" s="6">
        <f t="shared" si="17"/>
        <v>58386783329.559998</v>
      </c>
      <c r="K59" s="6">
        <f t="shared" si="17"/>
        <v>58383367903.559998</v>
      </c>
      <c r="L59" s="6">
        <f t="shared" si="17"/>
        <v>41254163277</v>
      </c>
      <c r="M59" s="6">
        <f t="shared" si="17"/>
        <v>31188455390</v>
      </c>
      <c r="N59" s="6">
        <f>+N60</f>
        <v>528451484.44</v>
      </c>
      <c r="O59" s="26">
        <f t="shared" si="2"/>
        <v>0.99097233657611405</v>
      </c>
      <c r="P59" s="17"/>
    </row>
    <row r="60" spans="1:17" x14ac:dyDescent="0.2">
      <c r="A60" s="5" t="s">
        <v>88</v>
      </c>
      <c r="B60" s="5"/>
      <c r="C60" s="8" t="s">
        <v>89</v>
      </c>
      <c r="D60" s="6">
        <f>SUM(D61:D71)</f>
        <v>23579337650</v>
      </c>
      <c r="E60" s="6">
        <f t="shared" ref="E60:N60" si="18">SUM(E61:E71)</f>
        <v>35335897164</v>
      </c>
      <c r="F60" s="6">
        <f t="shared" si="18"/>
        <v>0</v>
      </c>
      <c r="G60" s="6">
        <f t="shared" si="18"/>
        <v>0</v>
      </c>
      <c r="H60" s="6">
        <f t="shared" si="18"/>
        <v>0</v>
      </c>
      <c r="I60" s="6">
        <f t="shared" si="18"/>
        <v>58915234814</v>
      </c>
      <c r="J60" s="6">
        <f t="shared" si="18"/>
        <v>58386783329.559998</v>
      </c>
      <c r="K60" s="6">
        <f t="shared" si="18"/>
        <v>58383367903.559998</v>
      </c>
      <c r="L60" s="6">
        <f t="shared" si="18"/>
        <v>41254163277</v>
      </c>
      <c r="M60" s="6">
        <f t="shared" si="18"/>
        <v>31188455390</v>
      </c>
      <c r="N60" s="6">
        <f t="shared" si="18"/>
        <v>528451484.44</v>
      </c>
      <c r="O60" s="26">
        <f t="shared" si="2"/>
        <v>0.99097233657611405</v>
      </c>
      <c r="P60" s="17"/>
    </row>
    <row r="61" spans="1:17" ht="25.5" x14ac:dyDescent="0.2">
      <c r="A61" s="3">
        <v>25010100</v>
      </c>
      <c r="B61" s="3">
        <v>115</v>
      </c>
      <c r="C61" s="4" t="s">
        <v>90</v>
      </c>
      <c r="D61" s="7">
        <v>5691235616</v>
      </c>
      <c r="E61" s="7">
        <v>0</v>
      </c>
      <c r="F61" s="7">
        <v>0</v>
      </c>
      <c r="G61" s="7">
        <v>0</v>
      </c>
      <c r="H61" s="7">
        <v>0</v>
      </c>
      <c r="I61" s="7">
        <v>5691235616</v>
      </c>
      <c r="J61" s="7">
        <v>5508963419</v>
      </c>
      <c r="K61" s="7">
        <v>5508963419</v>
      </c>
      <c r="L61" s="7">
        <v>4599128006</v>
      </c>
      <c r="M61" s="7">
        <v>3693614626</v>
      </c>
      <c r="N61" s="7">
        <v>182272197</v>
      </c>
      <c r="O61" s="16">
        <f t="shared" si="2"/>
        <v>0.96797317677595862</v>
      </c>
      <c r="P61" s="19">
        <v>18970785.379999999</v>
      </c>
      <c r="Q61" s="20" t="s">
        <v>113</v>
      </c>
    </row>
    <row r="62" spans="1:17" ht="25.5" x14ac:dyDescent="0.2">
      <c r="A62" s="3">
        <v>25010110</v>
      </c>
      <c r="B62" s="3">
        <v>126</v>
      </c>
      <c r="C62" s="4" t="s">
        <v>91</v>
      </c>
      <c r="D62" s="7">
        <v>262908960</v>
      </c>
      <c r="E62" s="7">
        <v>179350000</v>
      </c>
      <c r="F62" s="7">
        <v>0</v>
      </c>
      <c r="G62" s="7">
        <v>0</v>
      </c>
      <c r="H62" s="7">
        <v>0</v>
      </c>
      <c r="I62" s="7">
        <v>442258960</v>
      </c>
      <c r="J62" s="7">
        <v>442258960</v>
      </c>
      <c r="K62" s="7">
        <v>442258960</v>
      </c>
      <c r="L62" s="7">
        <v>354377460</v>
      </c>
      <c r="M62" s="7">
        <v>256115051</v>
      </c>
      <c r="N62" s="7">
        <v>0</v>
      </c>
      <c r="O62" s="16">
        <f t="shared" si="2"/>
        <v>1</v>
      </c>
      <c r="P62" s="17" t="s">
        <v>114</v>
      </c>
    </row>
    <row r="63" spans="1:17" ht="38.25" x14ac:dyDescent="0.2">
      <c r="A63" s="3">
        <v>25010112</v>
      </c>
      <c r="B63" s="3">
        <v>128</v>
      </c>
      <c r="C63" s="4" t="s">
        <v>92</v>
      </c>
      <c r="D63" s="7">
        <v>12097063308</v>
      </c>
      <c r="E63" s="7">
        <v>178232476</v>
      </c>
      <c r="F63" s="7">
        <v>0</v>
      </c>
      <c r="G63" s="7">
        <v>0</v>
      </c>
      <c r="H63" s="7">
        <v>0</v>
      </c>
      <c r="I63" s="7">
        <v>12275295784</v>
      </c>
      <c r="J63" s="7">
        <v>12154799752</v>
      </c>
      <c r="K63" s="7">
        <v>12154799752</v>
      </c>
      <c r="L63" s="7">
        <v>9143426683</v>
      </c>
      <c r="M63" s="7">
        <v>5374196004</v>
      </c>
      <c r="N63" s="7">
        <v>120496032</v>
      </c>
      <c r="O63" s="16">
        <f t="shared" si="2"/>
        <v>0.99018385918186524</v>
      </c>
      <c r="P63" s="17" t="s">
        <v>115</v>
      </c>
    </row>
    <row r="64" spans="1:17" ht="51" x14ac:dyDescent="0.2">
      <c r="A64" s="3">
        <v>25010113</v>
      </c>
      <c r="B64" s="3">
        <v>129</v>
      </c>
      <c r="C64" s="4" t="s">
        <v>93</v>
      </c>
      <c r="D64" s="7">
        <v>5528129766</v>
      </c>
      <c r="E64" s="7">
        <v>1943113601</v>
      </c>
      <c r="F64" s="7">
        <v>0</v>
      </c>
      <c r="G64" s="7">
        <v>0</v>
      </c>
      <c r="H64" s="7">
        <v>0</v>
      </c>
      <c r="I64" s="7">
        <v>7471243367</v>
      </c>
      <c r="J64" s="7">
        <v>7388876243</v>
      </c>
      <c r="K64" s="7">
        <v>7388876243</v>
      </c>
      <c r="L64" s="7">
        <v>6019044238</v>
      </c>
      <c r="M64" s="7">
        <v>5487676047</v>
      </c>
      <c r="N64" s="7">
        <v>82367124</v>
      </c>
      <c r="O64" s="16">
        <f t="shared" si="2"/>
        <v>0.98897544626055012</v>
      </c>
      <c r="P64" s="17" t="s">
        <v>115</v>
      </c>
    </row>
    <row r="65" spans="1:18" ht="38.25" x14ac:dyDescent="0.2">
      <c r="A65" s="3">
        <v>25010114</v>
      </c>
      <c r="B65" s="3">
        <v>130</v>
      </c>
      <c r="C65" s="4" t="s">
        <v>94</v>
      </c>
      <c r="D65" s="7">
        <v>0</v>
      </c>
      <c r="E65" s="7">
        <v>10895924150</v>
      </c>
      <c r="F65" s="7">
        <v>0</v>
      </c>
      <c r="G65" s="7">
        <v>0</v>
      </c>
      <c r="H65" s="7">
        <v>0</v>
      </c>
      <c r="I65" s="7">
        <v>10895924150</v>
      </c>
      <c r="J65" s="7">
        <v>10846170295</v>
      </c>
      <c r="K65" s="7">
        <v>10844180262</v>
      </c>
      <c r="L65" s="7">
        <v>9519803814</v>
      </c>
      <c r="M65" s="7">
        <v>5051922217</v>
      </c>
      <c r="N65" s="7">
        <v>49753855</v>
      </c>
      <c r="O65" s="16">
        <f t="shared" si="2"/>
        <v>0.99525107854206196</v>
      </c>
      <c r="P65" s="17">
        <v>39012440.660000004</v>
      </c>
      <c r="Q65" s="21">
        <f>+N65-P65</f>
        <v>10741414.339999996</v>
      </c>
      <c r="R65" t="s">
        <v>116</v>
      </c>
    </row>
    <row r="66" spans="1:18" ht="38.25" x14ac:dyDescent="0.2">
      <c r="A66" s="3">
        <v>25010115</v>
      </c>
      <c r="B66" s="3">
        <v>131</v>
      </c>
      <c r="C66" s="4" t="s">
        <v>95</v>
      </c>
      <c r="D66" s="7">
        <v>0</v>
      </c>
      <c r="E66" s="7">
        <v>843363194</v>
      </c>
      <c r="F66" s="7">
        <v>0</v>
      </c>
      <c r="G66" s="7">
        <v>0</v>
      </c>
      <c r="H66" s="7">
        <v>0</v>
      </c>
      <c r="I66" s="7">
        <v>843363194</v>
      </c>
      <c r="J66" s="7">
        <v>796072228</v>
      </c>
      <c r="K66" s="7">
        <v>796072228</v>
      </c>
      <c r="L66" s="7">
        <v>656331834</v>
      </c>
      <c r="M66" s="7">
        <v>645829054</v>
      </c>
      <c r="N66" s="7">
        <v>47290966</v>
      </c>
      <c r="O66" s="16">
        <f t="shared" si="2"/>
        <v>0.94392574120326145</v>
      </c>
      <c r="P66" s="17" t="s">
        <v>117</v>
      </c>
    </row>
    <row r="67" spans="1:18" ht="38.25" x14ac:dyDescent="0.2">
      <c r="A67" s="3">
        <v>25010116</v>
      </c>
      <c r="B67" s="3">
        <v>132</v>
      </c>
      <c r="C67" s="4" t="s">
        <v>96</v>
      </c>
      <c r="D67" s="7">
        <v>0</v>
      </c>
      <c r="E67" s="7">
        <v>10082762744</v>
      </c>
      <c r="F67" s="7">
        <v>0</v>
      </c>
      <c r="G67" s="7">
        <v>0</v>
      </c>
      <c r="H67" s="7">
        <v>0</v>
      </c>
      <c r="I67" s="7">
        <v>10082762744</v>
      </c>
      <c r="J67" s="7">
        <v>10079304413.559999</v>
      </c>
      <c r="K67" s="7">
        <v>10079304413.559999</v>
      </c>
      <c r="L67" s="7">
        <v>8227568231</v>
      </c>
      <c r="M67" s="7">
        <v>8227568231</v>
      </c>
      <c r="N67" s="22">
        <v>3458330.44</v>
      </c>
      <c r="O67" s="16">
        <f t="shared" si="2"/>
        <v>0.99965700567118287</v>
      </c>
      <c r="P67" s="17" t="s">
        <v>117</v>
      </c>
    </row>
    <row r="68" spans="1:18" ht="25.5" x14ac:dyDescent="0.2">
      <c r="A68" s="3">
        <v>25010117</v>
      </c>
      <c r="B68" s="3">
        <v>133</v>
      </c>
      <c r="C68" s="4" t="s">
        <v>97</v>
      </c>
      <c r="D68" s="7">
        <v>0</v>
      </c>
      <c r="E68" s="7">
        <v>1257901633</v>
      </c>
      <c r="F68" s="7">
        <v>0</v>
      </c>
      <c r="G68" s="7">
        <v>0</v>
      </c>
      <c r="H68" s="7">
        <v>0</v>
      </c>
      <c r="I68" s="7">
        <v>1257901633</v>
      </c>
      <c r="J68" s="7">
        <v>1257901633</v>
      </c>
      <c r="K68" s="7">
        <v>1257896072</v>
      </c>
      <c r="L68" s="7">
        <v>1135311159</v>
      </c>
      <c r="M68" s="7">
        <v>852362308</v>
      </c>
      <c r="N68" s="7">
        <v>0</v>
      </c>
      <c r="O68" s="16">
        <f t="shared" ref="O68:O75" si="19">+K68/I68</f>
        <v>0.99999557914557535</v>
      </c>
      <c r="P68" s="23" t="s">
        <v>118</v>
      </c>
    </row>
    <row r="69" spans="1:18" ht="38.25" x14ac:dyDescent="0.2">
      <c r="A69" s="3">
        <v>25010118</v>
      </c>
      <c r="B69" s="3">
        <v>134</v>
      </c>
      <c r="C69" s="4" t="s">
        <v>98</v>
      </c>
      <c r="D69" s="7">
        <v>0</v>
      </c>
      <c r="E69" s="7">
        <v>8238711994</v>
      </c>
      <c r="F69" s="7">
        <v>0</v>
      </c>
      <c r="G69" s="7">
        <v>0</v>
      </c>
      <c r="H69" s="7">
        <v>0</v>
      </c>
      <c r="I69" s="7">
        <v>8238711994</v>
      </c>
      <c r="J69" s="7">
        <v>8199912015</v>
      </c>
      <c r="K69" s="7">
        <v>8199182383</v>
      </c>
      <c r="L69" s="7">
        <v>826044303</v>
      </c>
      <c r="M69" s="7">
        <v>826044303</v>
      </c>
      <c r="N69" s="7">
        <v>38799979</v>
      </c>
      <c r="O69" s="16">
        <f t="shared" si="19"/>
        <v>0.99520196712437714</v>
      </c>
      <c r="P69" s="7">
        <v>38800000</v>
      </c>
      <c r="Q69" s="24" t="s">
        <v>119</v>
      </c>
    </row>
    <row r="70" spans="1:18" ht="25.5" x14ac:dyDescent="0.2">
      <c r="A70" s="3">
        <v>25010119</v>
      </c>
      <c r="B70" s="3">
        <v>135</v>
      </c>
      <c r="C70" s="4" t="s">
        <v>99</v>
      </c>
      <c r="D70" s="7">
        <v>0</v>
      </c>
      <c r="E70" s="7">
        <v>200601000</v>
      </c>
      <c r="F70" s="7">
        <v>0</v>
      </c>
      <c r="G70" s="7">
        <v>0</v>
      </c>
      <c r="H70" s="7">
        <v>0</v>
      </c>
      <c r="I70" s="7">
        <v>200601000</v>
      </c>
      <c r="J70" s="7">
        <v>196588000</v>
      </c>
      <c r="K70" s="7">
        <v>195897800</v>
      </c>
      <c r="L70" s="7">
        <v>0</v>
      </c>
      <c r="M70" s="7">
        <v>0</v>
      </c>
      <c r="N70" s="7">
        <v>4013000</v>
      </c>
      <c r="O70" s="16">
        <f t="shared" si="19"/>
        <v>0.97655445386613227</v>
      </c>
      <c r="P70" s="17"/>
      <c r="Q70" s="25" t="s">
        <v>119</v>
      </c>
    </row>
    <row r="71" spans="1:18" ht="38.25" x14ac:dyDescent="0.2">
      <c r="A71" s="3">
        <v>25010120</v>
      </c>
      <c r="B71" s="3">
        <v>136</v>
      </c>
      <c r="C71" s="4" t="s">
        <v>100</v>
      </c>
      <c r="D71" s="7">
        <v>0</v>
      </c>
      <c r="E71" s="7">
        <v>1515936372</v>
      </c>
      <c r="F71" s="7">
        <v>0</v>
      </c>
      <c r="G71" s="7">
        <v>0</v>
      </c>
      <c r="H71" s="7">
        <v>0</v>
      </c>
      <c r="I71" s="7">
        <v>1515936372</v>
      </c>
      <c r="J71" s="7">
        <v>1515936371</v>
      </c>
      <c r="K71" s="7">
        <v>1515936371</v>
      </c>
      <c r="L71" s="7">
        <v>773127549</v>
      </c>
      <c r="M71" s="7">
        <v>773127549</v>
      </c>
      <c r="N71" s="7">
        <v>1</v>
      </c>
      <c r="O71" s="16">
        <f t="shared" si="19"/>
        <v>0.99999999934034167</v>
      </c>
      <c r="P71" s="17"/>
    </row>
    <row r="72" spans="1:18" x14ac:dyDescent="0.2">
      <c r="A72" s="5" t="s">
        <v>101</v>
      </c>
      <c r="B72" s="5"/>
      <c r="C72" s="8" t="s">
        <v>102</v>
      </c>
      <c r="D72" s="6">
        <f>+D73</f>
        <v>0</v>
      </c>
      <c r="E72" s="6">
        <f t="shared" ref="E72:N72" si="20">+E73</f>
        <v>12051075170</v>
      </c>
      <c r="F72" s="6">
        <f t="shared" si="20"/>
        <v>0</v>
      </c>
      <c r="G72" s="6">
        <f t="shared" si="20"/>
        <v>0</v>
      </c>
      <c r="H72" s="6">
        <f t="shared" si="20"/>
        <v>0</v>
      </c>
      <c r="I72" s="6">
        <f t="shared" si="20"/>
        <v>12051075170</v>
      </c>
      <c r="J72" s="6">
        <f t="shared" si="20"/>
        <v>11977696664</v>
      </c>
      <c r="K72" s="6">
        <f t="shared" si="20"/>
        <v>11977696664</v>
      </c>
      <c r="L72" s="6">
        <f t="shared" si="20"/>
        <v>11977696664</v>
      </c>
      <c r="M72" s="6">
        <f t="shared" si="20"/>
        <v>11977696664</v>
      </c>
      <c r="N72" s="6">
        <f t="shared" si="20"/>
        <v>73378506</v>
      </c>
      <c r="O72" s="26">
        <f t="shared" si="19"/>
        <v>0.99391104071919911</v>
      </c>
      <c r="P72" s="17"/>
    </row>
    <row r="73" spans="1:18" x14ac:dyDescent="0.2">
      <c r="A73" s="5" t="s">
        <v>103</v>
      </c>
      <c r="B73" s="5"/>
      <c r="C73" s="8" t="s">
        <v>104</v>
      </c>
      <c r="D73" s="6">
        <f>SUM(D74:D75)</f>
        <v>0</v>
      </c>
      <c r="E73" s="6">
        <f t="shared" ref="E73:M73" si="21">SUM(E74:E75)</f>
        <v>12051075170</v>
      </c>
      <c r="F73" s="6">
        <f t="shared" si="21"/>
        <v>0</v>
      </c>
      <c r="G73" s="6">
        <f t="shared" si="21"/>
        <v>0</v>
      </c>
      <c r="H73" s="6">
        <f t="shared" si="21"/>
        <v>0</v>
      </c>
      <c r="I73" s="6">
        <f t="shared" si="21"/>
        <v>12051075170</v>
      </c>
      <c r="J73" s="6">
        <f t="shared" si="21"/>
        <v>11977696664</v>
      </c>
      <c r="K73" s="6">
        <f t="shared" si="21"/>
        <v>11977696664</v>
      </c>
      <c r="L73" s="6">
        <f t="shared" si="21"/>
        <v>11977696664</v>
      </c>
      <c r="M73" s="6">
        <f t="shared" si="21"/>
        <v>11977696664</v>
      </c>
      <c r="N73" s="6">
        <f>SUM(N74:N75)</f>
        <v>73378506</v>
      </c>
      <c r="O73" s="26">
        <f t="shared" si="19"/>
        <v>0.99391104071919911</v>
      </c>
      <c r="P73" s="17"/>
    </row>
    <row r="74" spans="1:18" ht="25.5" x14ac:dyDescent="0.2">
      <c r="A74" s="3">
        <v>25020110</v>
      </c>
      <c r="B74" s="3">
        <v>115</v>
      </c>
      <c r="C74" s="4" t="s">
        <v>105</v>
      </c>
      <c r="D74" s="7">
        <v>0</v>
      </c>
      <c r="E74" s="7">
        <v>1621075170</v>
      </c>
      <c r="F74" s="7">
        <v>0</v>
      </c>
      <c r="G74" s="7">
        <v>0</v>
      </c>
      <c r="H74" s="7">
        <v>0</v>
      </c>
      <c r="I74" s="7">
        <v>1621075170</v>
      </c>
      <c r="J74" s="7">
        <v>1547696664</v>
      </c>
      <c r="K74" s="7">
        <v>1547696664</v>
      </c>
      <c r="L74" s="7">
        <v>1547696664</v>
      </c>
      <c r="M74" s="7">
        <v>1547696664</v>
      </c>
      <c r="N74" s="7">
        <v>73378506</v>
      </c>
      <c r="O74" s="16">
        <f t="shared" si="19"/>
        <v>0.95473466785627226</v>
      </c>
      <c r="P74" s="17"/>
    </row>
    <row r="75" spans="1:18" ht="38.25" x14ac:dyDescent="0.2">
      <c r="A75" s="3">
        <v>25020112</v>
      </c>
      <c r="B75" s="3">
        <v>130</v>
      </c>
      <c r="C75" s="4" t="s">
        <v>106</v>
      </c>
      <c r="D75" s="7">
        <v>0</v>
      </c>
      <c r="E75" s="7">
        <v>10430000000</v>
      </c>
      <c r="F75" s="7">
        <v>0</v>
      </c>
      <c r="G75" s="7">
        <v>0</v>
      </c>
      <c r="H75" s="7">
        <v>0</v>
      </c>
      <c r="I75" s="7">
        <v>10430000000</v>
      </c>
      <c r="J75" s="7">
        <v>10430000000</v>
      </c>
      <c r="K75" s="7">
        <v>10430000000</v>
      </c>
      <c r="L75" s="7">
        <v>10430000000</v>
      </c>
      <c r="M75" s="7">
        <v>10430000000</v>
      </c>
      <c r="N75" s="7">
        <v>0</v>
      </c>
      <c r="O75" s="16">
        <f t="shared" si="19"/>
        <v>1</v>
      </c>
      <c r="P75" s="17"/>
    </row>
    <row r="76" spans="1:1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</sheetData>
  <autoFilter ref="A2:N75"/>
  <mergeCells count="1">
    <mergeCell ref="A1:O1"/>
  </mergeCells>
  <pageMargins left="0" right="0" top="0" bottom="0" header="0" footer="0"/>
  <pageSetup paperSize="14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75"/>
  <sheetViews>
    <sheetView tabSelected="1" workbookViewId="0">
      <selection activeCell="E27" sqref="E27"/>
    </sheetView>
  </sheetViews>
  <sheetFormatPr baseColWidth="10" defaultColWidth="6.85546875" defaultRowHeight="12.75" customHeight="1" x14ac:dyDescent="0.2"/>
  <cols>
    <col min="1" max="1" width="9.85546875" customWidth="1"/>
    <col min="2" max="2" width="6.7109375" customWidth="1"/>
    <col min="3" max="3" width="50.28515625" customWidth="1"/>
    <col min="4" max="5" width="17" bestFit="1" customWidth="1"/>
    <col min="6" max="6" width="15.85546875" bestFit="1" customWidth="1"/>
    <col min="7" max="7" width="14.28515625" bestFit="1" customWidth="1"/>
    <col min="8" max="8" width="18.7109375" customWidth="1"/>
    <col min="9" max="9" width="22" customWidth="1"/>
    <col min="10" max="13" width="17" bestFit="1" customWidth="1"/>
    <col min="14" max="14" width="18.5703125" customWidth="1"/>
    <col min="15" max="15" width="15.140625" bestFit="1" customWidth="1"/>
  </cols>
  <sheetData>
    <row r="1" spans="1:15" ht="23.25" customHeight="1" x14ac:dyDescent="0.2">
      <c r="A1" s="27" t="s">
        <v>110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6.75" customHeight="1" x14ac:dyDescent="0.2">
      <c r="A2" s="9" t="s">
        <v>0</v>
      </c>
      <c r="B2" s="9" t="s">
        <v>109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111</v>
      </c>
      <c r="I2" s="10" t="s">
        <v>112</v>
      </c>
      <c r="J2" s="9" t="s">
        <v>6</v>
      </c>
      <c r="K2" s="9" t="s">
        <v>7</v>
      </c>
      <c r="L2" s="9" t="s">
        <v>8</v>
      </c>
      <c r="M2" s="9" t="s">
        <v>9</v>
      </c>
      <c r="N2" s="10" t="s">
        <v>107</v>
      </c>
      <c r="O2" s="11" t="s">
        <v>108</v>
      </c>
    </row>
    <row r="3" spans="1:15" s="1" customFormat="1" ht="12.75" customHeight="1" x14ac:dyDescent="0.2">
      <c r="A3" s="5" t="s">
        <v>10</v>
      </c>
      <c r="B3" s="5"/>
      <c r="C3" s="5" t="s">
        <v>11</v>
      </c>
      <c r="D3" s="6">
        <f>+D4+D50+D58</f>
        <v>25290906041</v>
      </c>
      <c r="E3" s="6">
        <f t="shared" ref="E3:N3" si="0">+E4+E50+E58</f>
        <v>54689607788.889999</v>
      </c>
      <c r="F3" s="6">
        <f t="shared" si="0"/>
        <v>4720299789</v>
      </c>
      <c r="G3" s="6">
        <f t="shared" si="0"/>
        <v>113993377</v>
      </c>
      <c r="H3" s="6">
        <f t="shared" si="0"/>
        <v>113993377</v>
      </c>
      <c r="I3" s="6">
        <f t="shared" si="0"/>
        <v>75260214040.889999</v>
      </c>
      <c r="J3" s="6">
        <f t="shared" si="0"/>
        <v>74747535012.609985</v>
      </c>
      <c r="K3" s="6">
        <f t="shared" si="0"/>
        <v>74747535012.609985</v>
      </c>
      <c r="L3" s="6">
        <f t="shared" si="0"/>
        <v>70079036027.609985</v>
      </c>
      <c r="M3" s="6">
        <f t="shared" si="0"/>
        <v>55036322439.610001</v>
      </c>
      <c r="N3" s="6">
        <f t="shared" si="0"/>
        <v>512679028.28000003</v>
      </c>
      <c r="O3" s="12">
        <f>+K3/I3</f>
        <v>0.99318791429424491</v>
      </c>
    </row>
    <row r="4" spans="1:15" s="1" customFormat="1" ht="12.75" customHeight="1" x14ac:dyDescent="0.2">
      <c r="A4" s="5" t="s">
        <v>12</v>
      </c>
      <c r="B4" s="5"/>
      <c r="C4" s="5" t="s">
        <v>13</v>
      </c>
      <c r="D4" s="6">
        <f>+D5+D29</f>
        <v>1668019745</v>
      </c>
      <c r="E4" s="6">
        <f t="shared" ref="E4:N4" si="1">+E5+E29</f>
        <v>4699832786.8900003</v>
      </c>
      <c r="F4" s="6">
        <f t="shared" si="1"/>
        <v>4676751143</v>
      </c>
      <c r="G4" s="6">
        <f t="shared" si="1"/>
        <v>113993377</v>
      </c>
      <c r="H4" s="6">
        <f t="shared" si="1"/>
        <v>113993377</v>
      </c>
      <c r="I4" s="6">
        <f t="shared" si="1"/>
        <v>1691101388.8899999</v>
      </c>
      <c r="J4" s="6">
        <f t="shared" si="1"/>
        <v>1457955384.4300001</v>
      </c>
      <c r="K4" s="6">
        <f t="shared" si="1"/>
        <v>1457955384.4300001</v>
      </c>
      <c r="L4" s="6">
        <f t="shared" si="1"/>
        <v>1457955384.4300001</v>
      </c>
      <c r="M4" s="6">
        <f t="shared" si="1"/>
        <v>1457955384.4300001</v>
      </c>
      <c r="N4" s="6">
        <f t="shared" si="1"/>
        <v>233146004.45999998</v>
      </c>
      <c r="O4" s="12">
        <f t="shared" ref="O4:O67" si="2">+K4/I4</f>
        <v>0.86213363315074121</v>
      </c>
    </row>
    <row r="5" spans="1:15" s="1" customFormat="1" ht="12.75" customHeight="1" x14ac:dyDescent="0.2">
      <c r="A5" s="5" t="s">
        <v>14</v>
      </c>
      <c r="B5" s="5"/>
      <c r="C5" s="5" t="s">
        <v>15</v>
      </c>
      <c r="D5" s="6">
        <f>+D6+D18+D21+D25</f>
        <v>1517013115</v>
      </c>
      <c r="E5" s="6">
        <f t="shared" ref="E5:N5" si="3">+E6+E18+E21+E25</f>
        <v>4699832786.8900003</v>
      </c>
      <c r="F5" s="6">
        <f t="shared" si="3"/>
        <v>4676751143</v>
      </c>
      <c r="G5" s="6">
        <f t="shared" si="3"/>
        <v>12708050</v>
      </c>
      <c r="H5" s="6">
        <f t="shared" si="3"/>
        <v>66330859</v>
      </c>
      <c r="I5" s="6">
        <f t="shared" si="3"/>
        <v>1486471949.8899999</v>
      </c>
      <c r="J5" s="6">
        <f t="shared" si="3"/>
        <v>1280089648.9000001</v>
      </c>
      <c r="K5" s="6">
        <f t="shared" si="3"/>
        <v>1280089648.9000001</v>
      </c>
      <c r="L5" s="6">
        <f t="shared" si="3"/>
        <v>1280089648.9000001</v>
      </c>
      <c r="M5" s="6">
        <f t="shared" si="3"/>
        <v>1280089648.9000001</v>
      </c>
      <c r="N5" s="6">
        <f t="shared" si="3"/>
        <v>206382300.98999998</v>
      </c>
      <c r="O5" s="12">
        <f t="shared" si="2"/>
        <v>0.86115963977303966</v>
      </c>
    </row>
    <row r="6" spans="1:15" s="1" customFormat="1" ht="12.75" customHeight="1" x14ac:dyDescent="0.2">
      <c r="A6" s="5" t="s">
        <v>16</v>
      </c>
      <c r="B6" s="5"/>
      <c r="C6" s="5" t="s">
        <v>17</v>
      </c>
      <c r="D6" s="6">
        <f>SUM(D7:D17)</f>
        <v>1092801908</v>
      </c>
      <c r="E6" s="6">
        <f t="shared" ref="E6:N6" si="4">SUM(E7:E17)</f>
        <v>4699832786.8900003</v>
      </c>
      <c r="F6" s="6">
        <f t="shared" si="4"/>
        <v>4676751143</v>
      </c>
      <c r="G6" s="6">
        <f t="shared" si="4"/>
        <v>12708050</v>
      </c>
      <c r="H6" s="6">
        <f t="shared" si="4"/>
        <v>49095657</v>
      </c>
      <c r="I6" s="6">
        <f t="shared" si="4"/>
        <v>1079495944.8899999</v>
      </c>
      <c r="J6" s="6">
        <f t="shared" si="4"/>
        <v>903257196</v>
      </c>
      <c r="K6" s="6">
        <f t="shared" si="4"/>
        <v>903257196</v>
      </c>
      <c r="L6" s="6">
        <f t="shared" si="4"/>
        <v>903257196</v>
      </c>
      <c r="M6" s="6">
        <f t="shared" si="4"/>
        <v>903257196</v>
      </c>
      <c r="N6" s="6">
        <f t="shared" si="4"/>
        <v>176238748.88999999</v>
      </c>
      <c r="O6" s="12">
        <f t="shared" si="2"/>
        <v>0.83673977681504075</v>
      </c>
    </row>
    <row r="7" spans="1:15" ht="12.75" customHeight="1" x14ac:dyDescent="0.2">
      <c r="A7" s="3">
        <v>21010100</v>
      </c>
      <c r="B7" s="3">
        <v>101</v>
      </c>
      <c r="C7" s="3" t="s">
        <v>18</v>
      </c>
      <c r="D7" s="7">
        <v>765201366</v>
      </c>
      <c r="E7" s="7">
        <v>4653299789</v>
      </c>
      <c r="F7" s="7">
        <v>4676751143</v>
      </c>
      <c r="G7" s="7">
        <v>0</v>
      </c>
      <c r="H7" s="7">
        <v>0</v>
      </c>
      <c r="I7" s="7">
        <v>741750012</v>
      </c>
      <c r="J7" s="7">
        <v>621822911</v>
      </c>
      <c r="K7" s="7">
        <v>621822911</v>
      </c>
      <c r="L7" s="7">
        <v>621822911</v>
      </c>
      <c r="M7" s="7">
        <v>621822911</v>
      </c>
      <c r="N7" s="7">
        <v>119927101</v>
      </c>
      <c r="O7" s="2">
        <f t="shared" si="2"/>
        <v>0.83831870703090738</v>
      </c>
    </row>
    <row r="8" spans="1:15" ht="12.75" customHeight="1" x14ac:dyDescent="0.2">
      <c r="A8" s="3">
        <v>21010101</v>
      </c>
      <c r="B8" s="3">
        <v>101</v>
      </c>
      <c r="C8" s="3" t="s">
        <v>19</v>
      </c>
      <c r="D8" s="7">
        <v>74264652</v>
      </c>
      <c r="E8" s="7">
        <v>0</v>
      </c>
      <c r="F8" s="7">
        <v>0</v>
      </c>
      <c r="G8" s="7">
        <v>0</v>
      </c>
      <c r="H8" s="7">
        <v>0</v>
      </c>
      <c r="I8" s="7">
        <v>74264652</v>
      </c>
      <c r="J8" s="7">
        <v>60946579</v>
      </c>
      <c r="K8" s="7">
        <v>60946579</v>
      </c>
      <c r="L8" s="7">
        <v>60946579</v>
      </c>
      <c r="M8" s="7">
        <v>60946579</v>
      </c>
      <c r="N8" s="7">
        <v>13318073</v>
      </c>
      <c r="O8" s="2">
        <f t="shared" si="2"/>
        <v>0.82066740176739805</v>
      </c>
    </row>
    <row r="9" spans="1:15" ht="12.75" customHeight="1" x14ac:dyDescent="0.2">
      <c r="A9" s="3">
        <v>21010102</v>
      </c>
      <c r="B9" s="3">
        <v>101</v>
      </c>
      <c r="C9" s="3" t="s">
        <v>20</v>
      </c>
      <c r="D9" s="7">
        <v>39004912</v>
      </c>
      <c r="E9" s="7">
        <v>0</v>
      </c>
      <c r="F9" s="7">
        <v>0</v>
      </c>
      <c r="G9" s="7">
        <v>0</v>
      </c>
      <c r="H9" s="7">
        <v>0</v>
      </c>
      <c r="I9" s="7">
        <v>39004912</v>
      </c>
      <c r="J9" s="7">
        <v>29104813</v>
      </c>
      <c r="K9" s="7">
        <v>29104813</v>
      </c>
      <c r="L9" s="7">
        <v>29104813</v>
      </c>
      <c r="M9" s="7">
        <v>29104813</v>
      </c>
      <c r="N9" s="7">
        <v>9900099</v>
      </c>
      <c r="O9" s="2">
        <f t="shared" si="2"/>
        <v>0.74618327558334197</v>
      </c>
    </row>
    <row r="10" spans="1:15" ht="12.75" customHeight="1" x14ac:dyDescent="0.2">
      <c r="A10" s="3">
        <v>21010103</v>
      </c>
      <c r="B10" s="3">
        <v>101</v>
      </c>
      <c r="C10" s="3" t="s">
        <v>21</v>
      </c>
      <c r="D10" s="7">
        <v>42004911</v>
      </c>
      <c r="E10" s="7">
        <v>0</v>
      </c>
      <c r="F10" s="7">
        <v>0</v>
      </c>
      <c r="G10" s="7">
        <v>0</v>
      </c>
      <c r="H10" s="7">
        <v>0</v>
      </c>
      <c r="I10" s="7">
        <v>42004911</v>
      </c>
      <c r="J10" s="7">
        <v>41944715</v>
      </c>
      <c r="K10" s="7">
        <v>41944715</v>
      </c>
      <c r="L10" s="7">
        <v>41944715</v>
      </c>
      <c r="M10" s="7">
        <v>41944715</v>
      </c>
      <c r="N10" s="7">
        <v>60196</v>
      </c>
      <c r="O10" s="2">
        <f t="shared" si="2"/>
        <v>0.99856692947165149</v>
      </c>
    </row>
    <row r="11" spans="1:15" ht="12.75" customHeight="1" x14ac:dyDescent="0.2">
      <c r="A11" s="3">
        <v>21010104</v>
      </c>
      <c r="B11" s="3">
        <v>101</v>
      </c>
      <c r="C11" s="3" t="s">
        <v>22</v>
      </c>
      <c r="D11" s="7">
        <v>5117227</v>
      </c>
      <c r="E11" s="7">
        <v>0</v>
      </c>
      <c r="F11" s="7">
        <v>0</v>
      </c>
      <c r="G11" s="7">
        <v>0</v>
      </c>
      <c r="H11" s="7">
        <v>0</v>
      </c>
      <c r="I11" s="7">
        <v>5117227</v>
      </c>
      <c r="J11" s="7">
        <v>3625499</v>
      </c>
      <c r="K11" s="7">
        <v>3625499</v>
      </c>
      <c r="L11" s="7">
        <v>3625499</v>
      </c>
      <c r="M11" s="7">
        <v>3625499</v>
      </c>
      <c r="N11" s="7">
        <v>1491728</v>
      </c>
      <c r="O11" s="2">
        <f t="shared" si="2"/>
        <v>0.70848899218268024</v>
      </c>
    </row>
    <row r="12" spans="1:15" ht="12.75" customHeight="1" x14ac:dyDescent="0.2">
      <c r="A12" s="3">
        <v>21010105</v>
      </c>
      <c r="B12" s="3">
        <v>101</v>
      </c>
      <c r="C12" s="3" t="s">
        <v>23</v>
      </c>
      <c r="D12" s="7">
        <v>24993693</v>
      </c>
      <c r="E12" s="7">
        <v>0</v>
      </c>
      <c r="F12" s="7">
        <v>0</v>
      </c>
      <c r="G12" s="7">
        <v>0</v>
      </c>
      <c r="H12" s="7">
        <v>0</v>
      </c>
      <c r="I12" s="7">
        <v>24993693</v>
      </c>
      <c r="J12" s="7">
        <v>18595603</v>
      </c>
      <c r="K12" s="7">
        <v>18595603</v>
      </c>
      <c r="L12" s="7">
        <v>18595603</v>
      </c>
      <c r="M12" s="7">
        <v>18595603</v>
      </c>
      <c r="N12" s="7">
        <v>6398090</v>
      </c>
      <c r="O12" s="2">
        <f t="shared" si="2"/>
        <v>0.7440118193017734</v>
      </c>
    </row>
    <row r="13" spans="1:15" ht="12.75" customHeight="1" x14ac:dyDescent="0.2">
      <c r="A13" s="3">
        <v>21010106</v>
      </c>
      <c r="B13" s="3">
        <v>101</v>
      </c>
      <c r="C13" s="3" t="s">
        <v>24</v>
      </c>
      <c r="D13" s="7">
        <v>29800326</v>
      </c>
      <c r="E13" s="7">
        <v>0</v>
      </c>
      <c r="F13" s="7">
        <v>0</v>
      </c>
      <c r="G13" s="7">
        <v>0</v>
      </c>
      <c r="H13" s="7">
        <v>0</v>
      </c>
      <c r="I13" s="7">
        <v>29800326</v>
      </c>
      <c r="J13" s="7">
        <v>26206692</v>
      </c>
      <c r="K13" s="7">
        <v>26206692</v>
      </c>
      <c r="L13" s="7">
        <v>26206692</v>
      </c>
      <c r="M13" s="7">
        <v>26206692</v>
      </c>
      <c r="N13" s="7">
        <v>3593634</v>
      </c>
      <c r="O13" s="2">
        <f t="shared" si="2"/>
        <v>0.87940957424425492</v>
      </c>
    </row>
    <row r="14" spans="1:15" ht="12.75" customHeight="1" x14ac:dyDescent="0.2">
      <c r="A14" s="3">
        <v>21010107</v>
      </c>
      <c r="B14" s="3">
        <v>101</v>
      </c>
      <c r="C14" s="3" t="s">
        <v>25</v>
      </c>
      <c r="D14" s="7">
        <v>76970803</v>
      </c>
      <c r="E14" s="7">
        <v>46532997.890000001</v>
      </c>
      <c r="F14" s="7">
        <v>0</v>
      </c>
      <c r="G14" s="7">
        <v>0</v>
      </c>
      <c r="H14" s="7">
        <v>49095657</v>
      </c>
      <c r="I14" s="7">
        <v>74408143.890000001</v>
      </c>
      <c r="J14" s="7">
        <v>58476168</v>
      </c>
      <c r="K14" s="7">
        <v>58476168</v>
      </c>
      <c r="L14" s="7">
        <v>58476168</v>
      </c>
      <c r="M14" s="7">
        <v>58476168</v>
      </c>
      <c r="N14" s="7">
        <v>15931975.890000001</v>
      </c>
      <c r="O14" s="2">
        <f t="shared" si="2"/>
        <v>0.78588397644278341</v>
      </c>
    </row>
    <row r="15" spans="1:15" ht="12.75" customHeight="1" x14ac:dyDescent="0.2">
      <c r="A15" s="3">
        <v>21010108</v>
      </c>
      <c r="B15" s="3">
        <v>101</v>
      </c>
      <c r="C15" s="3" t="s">
        <v>26</v>
      </c>
      <c r="D15" s="7">
        <v>10444018</v>
      </c>
      <c r="E15" s="7">
        <v>0</v>
      </c>
      <c r="F15" s="7">
        <v>0</v>
      </c>
      <c r="G15" s="7">
        <v>0</v>
      </c>
      <c r="H15" s="7">
        <v>0</v>
      </c>
      <c r="I15" s="7">
        <v>10444018</v>
      </c>
      <c r="J15" s="7">
        <v>7826166</v>
      </c>
      <c r="K15" s="7">
        <v>7826166</v>
      </c>
      <c r="L15" s="7">
        <v>7826166</v>
      </c>
      <c r="M15" s="7">
        <v>7826166</v>
      </c>
      <c r="N15" s="7">
        <v>2617852</v>
      </c>
      <c r="O15" s="2">
        <f t="shared" si="2"/>
        <v>0.74934436152829309</v>
      </c>
    </row>
    <row r="16" spans="1:15" ht="12.75" customHeight="1" x14ac:dyDescent="0.2">
      <c r="A16" s="3">
        <v>21010109</v>
      </c>
      <c r="B16" s="3">
        <v>101</v>
      </c>
      <c r="C16" s="3" t="s">
        <v>27</v>
      </c>
      <c r="D16" s="7">
        <v>22000000</v>
      </c>
      <c r="E16" s="7">
        <v>0</v>
      </c>
      <c r="F16" s="7">
        <v>0</v>
      </c>
      <c r="G16" s="7">
        <v>12708050</v>
      </c>
      <c r="H16" s="7">
        <v>0</v>
      </c>
      <c r="I16" s="7">
        <v>34708050</v>
      </c>
      <c r="J16" s="7">
        <v>34708050</v>
      </c>
      <c r="K16" s="7">
        <v>34708050</v>
      </c>
      <c r="L16" s="7">
        <v>34708050</v>
      </c>
      <c r="M16" s="7">
        <v>34708050</v>
      </c>
      <c r="N16" s="7">
        <v>0</v>
      </c>
      <c r="O16" s="2">
        <f t="shared" si="2"/>
        <v>1</v>
      </c>
    </row>
    <row r="17" spans="1:15" ht="12.75" customHeight="1" x14ac:dyDescent="0.2">
      <c r="A17" s="3">
        <v>21010110</v>
      </c>
      <c r="B17" s="3">
        <v>101</v>
      </c>
      <c r="C17" s="3" t="s">
        <v>28</v>
      </c>
      <c r="D17" s="7">
        <v>3000000</v>
      </c>
      <c r="E17" s="7">
        <v>0</v>
      </c>
      <c r="F17" s="7">
        <v>0</v>
      </c>
      <c r="G17" s="7">
        <v>0</v>
      </c>
      <c r="H17" s="7">
        <v>0</v>
      </c>
      <c r="I17" s="7">
        <v>3000000</v>
      </c>
      <c r="J17" s="7">
        <v>0</v>
      </c>
      <c r="K17" s="7">
        <v>0</v>
      </c>
      <c r="L17" s="7">
        <v>0</v>
      </c>
      <c r="M17" s="7">
        <v>0</v>
      </c>
      <c r="N17" s="7">
        <v>3000000</v>
      </c>
      <c r="O17" s="2">
        <f t="shared" si="2"/>
        <v>0</v>
      </c>
    </row>
    <row r="18" spans="1:15" s="1" customFormat="1" ht="12.75" customHeight="1" x14ac:dyDescent="0.2">
      <c r="A18" s="5" t="s">
        <v>29</v>
      </c>
      <c r="B18" s="5"/>
      <c r="C18" s="5" t="s">
        <v>30</v>
      </c>
      <c r="D18" s="6">
        <f>SUM(D19:D20)</f>
        <v>263000000</v>
      </c>
      <c r="E18" s="6">
        <f>SUM(E19:E20)</f>
        <v>0</v>
      </c>
      <c r="F18" s="6">
        <f t="shared" ref="F18:N18" si="5">SUM(F19:F20)</f>
        <v>0</v>
      </c>
      <c r="G18" s="6">
        <f t="shared" si="5"/>
        <v>0</v>
      </c>
      <c r="H18" s="6">
        <f t="shared" si="5"/>
        <v>17235202</v>
      </c>
      <c r="I18" s="6">
        <f t="shared" si="5"/>
        <v>245764798</v>
      </c>
      <c r="J18" s="6">
        <f t="shared" si="5"/>
        <v>239926413.90000001</v>
      </c>
      <c r="K18" s="6">
        <f t="shared" si="5"/>
        <v>239926413.90000001</v>
      </c>
      <c r="L18" s="6">
        <f t="shared" si="5"/>
        <v>239926413.90000001</v>
      </c>
      <c r="M18" s="6">
        <f t="shared" si="5"/>
        <v>239926413.90000001</v>
      </c>
      <c r="N18" s="6">
        <f t="shared" si="5"/>
        <v>5838384.0999999996</v>
      </c>
      <c r="O18" s="12">
        <f t="shared" si="2"/>
        <v>0.97624401807129435</v>
      </c>
    </row>
    <row r="19" spans="1:15" ht="12.75" customHeight="1" x14ac:dyDescent="0.2">
      <c r="A19" s="3">
        <v>21010201</v>
      </c>
      <c r="B19" s="3">
        <v>102</v>
      </c>
      <c r="C19" s="3" t="s">
        <v>31</v>
      </c>
      <c r="D19" s="7">
        <v>3000000</v>
      </c>
      <c r="E19" s="7">
        <v>0</v>
      </c>
      <c r="F19" s="7">
        <v>0</v>
      </c>
      <c r="G19" s="7">
        <v>0</v>
      </c>
      <c r="H19" s="7">
        <v>0</v>
      </c>
      <c r="I19" s="7">
        <v>3000000</v>
      </c>
      <c r="J19" s="7">
        <v>0</v>
      </c>
      <c r="K19" s="7">
        <v>0</v>
      </c>
      <c r="L19" s="7">
        <v>0</v>
      </c>
      <c r="M19" s="7">
        <v>0</v>
      </c>
      <c r="N19" s="7">
        <v>3000000</v>
      </c>
      <c r="O19" s="2">
        <f t="shared" si="2"/>
        <v>0</v>
      </c>
    </row>
    <row r="20" spans="1:15" ht="12.75" customHeight="1" x14ac:dyDescent="0.2">
      <c r="A20" s="3">
        <v>21010202</v>
      </c>
      <c r="B20" s="3">
        <v>102</v>
      </c>
      <c r="C20" s="3" t="s">
        <v>32</v>
      </c>
      <c r="D20" s="7">
        <v>260000000</v>
      </c>
      <c r="E20" s="7">
        <v>0</v>
      </c>
      <c r="F20" s="7">
        <v>0</v>
      </c>
      <c r="G20" s="7">
        <v>0</v>
      </c>
      <c r="H20" s="7">
        <v>17235202</v>
      </c>
      <c r="I20" s="7">
        <v>242764798</v>
      </c>
      <c r="J20" s="7">
        <v>239926413.90000001</v>
      </c>
      <c r="K20" s="7">
        <v>239926413.90000001</v>
      </c>
      <c r="L20" s="7">
        <v>239926413.90000001</v>
      </c>
      <c r="M20" s="7">
        <v>239926413.90000001</v>
      </c>
      <c r="N20" s="7">
        <v>2838384.1</v>
      </c>
      <c r="O20" s="2">
        <f t="shared" si="2"/>
        <v>0.98830809028580824</v>
      </c>
    </row>
    <row r="21" spans="1:15" s="1" customFormat="1" ht="29.25" customHeight="1" x14ac:dyDescent="0.2">
      <c r="A21" s="5" t="s">
        <v>33</v>
      </c>
      <c r="B21" s="5"/>
      <c r="C21" s="8" t="s">
        <v>34</v>
      </c>
      <c r="D21" s="6">
        <f>SUM(D22:D24)</f>
        <v>111034206</v>
      </c>
      <c r="E21" s="6">
        <f t="shared" ref="E21:N21" si="6">SUM(E22:E24)</f>
        <v>0</v>
      </c>
      <c r="F21" s="6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111034206</v>
      </c>
      <c r="J21" s="6">
        <f t="shared" si="6"/>
        <v>96382539</v>
      </c>
      <c r="K21" s="6">
        <f t="shared" si="6"/>
        <v>96382539</v>
      </c>
      <c r="L21" s="6">
        <f t="shared" si="6"/>
        <v>96382539</v>
      </c>
      <c r="M21" s="6">
        <f t="shared" si="6"/>
        <v>96382539</v>
      </c>
      <c r="N21" s="6">
        <f t="shared" si="6"/>
        <v>14651667</v>
      </c>
      <c r="O21" s="12">
        <f t="shared" si="2"/>
        <v>0.86804366394982824</v>
      </c>
    </row>
    <row r="22" spans="1:15" ht="12.75" customHeight="1" x14ac:dyDescent="0.2">
      <c r="A22" s="3">
        <v>21010300</v>
      </c>
      <c r="B22" s="3">
        <v>102</v>
      </c>
      <c r="C22" s="3" t="s">
        <v>35</v>
      </c>
      <c r="D22" s="7">
        <v>15607881</v>
      </c>
      <c r="E22" s="7">
        <v>0</v>
      </c>
      <c r="F22" s="7">
        <v>0</v>
      </c>
      <c r="G22" s="7">
        <v>0</v>
      </c>
      <c r="H22" s="7">
        <v>0</v>
      </c>
      <c r="I22" s="7">
        <v>15607881</v>
      </c>
      <c r="J22" s="7">
        <v>11825949</v>
      </c>
      <c r="K22" s="7">
        <v>11825949</v>
      </c>
      <c r="L22" s="7">
        <v>11825949</v>
      </c>
      <c r="M22" s="7">
        <v>11825949</v>
      </c>
      <c r="N22" s="7">
        <v>3781932</v>
      </c>
      <c r="O22" s="2">
        <f t="shared" si="2"/>
        <v>0.75769087424487669</v>
      </c>
    </row>
    <row r="23" spans="1:15" ht="12.75" customHeight="1" x14ac:dyDescent="0.2">
      <c r="A23" s="3">
        <v>21010301</v>
      </c>
      <c r="B23" s="3">
        <v>102</v>
      </c>
      <c r="C23" s="3" t="s">
        <v>36</v>
      </c>
      <c r="D23" s="7">
        <v>90669214</v>
      </c>
      <c r="E23" s="7">
        <v>0</v>
      </c>
      <c r="F23" s="7">
        <v>0</v>
      </c>
      <c r="G23" s="7">
        <v>0</v>
      </c>
      <c r="H23" s="7">
        <v>0</v>
      </c>
      <c r="I23" s="7">
        <v>90669214</v>
      </c>
      <c r="J23" s="7">
        <v>81456990</v>
      </c>
      <c r="K23" s="7">
        <v>81456990</v>
      </c>
      <c r="L23" s="7">
        <v>81456990</v>
      </c>
      <c r="M23" s="7">
        <v>81456990</v>
      </c>
      <c r="N23" s="7">
        <v>9212224</v>
      </c>
      <c r="O23" s="2">
        <f t="shared" si="2"/>
        <v>0.89839744281890432</v>
      </c>
    </row>
    <row r="24" spans="1:15" ht="12.75" customHeight="1" x14ac:dyDescent="0.2">
      <c r="A24" s="3">
        <v>21010302</v>
      </c>
      <c r="B24" s="3">
        <v>102</v>
      </c>
      <c r="C24" s="3" t="s">
        <v>37</v>
      </c>
      <c r="D24" s="7">
        <v>4757111</v>
      </c>
      <c r="E24" s="7">
        <v>0</v>
      </c>
      <c r="F24" s="7">
        <v>0</v>
      </c>
      <c r="G24" s="7">
        <v>0</v>
      </c>
      <c r="H24" s="7">
        <v>0</v>
      </c>
      <c r="I24" s="7">
        <v>4757111</v>
      </c>
      <c r="J24" s="7">
        <v>3099600</v>
      </c>
      <c r="K24" s="7">
        <v>3099600</v>
      </c>
      <c r="L24" s="7">
        <v>3099600</v>
      </c>
      <c r="M24" s="7">
        <v>3099600</v>
      </c>
      <c r="N24" s="7">
        <v>1657511</v>
      </c>
      <c r="O24" s="2">
        <f t="shared" si="2"/>
        <v>0.65157193094716526</v>
      </c>
    </row>
    <row r="25" spans="1:15" s="1" customFormat="1" ht="12.75" customHeight="1" x14ac:dyDescent="0.2">
      <c r="A25" s="5" t="s">
        <v>38</v>
      </c>
      <c r="B25" s="5"/>
      <c r="C25" s="5" t="s">
        <v>39</v>
      </c>
      <c r="D25" s="6">
        <f>SUM(D26:D28)</f>
        <v>50177001</v>
      </c>
      <c r="E25" s="6">
        <f t="shared" ref="E25:N25" si="7">SUM(E26:E28)</f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50177001</v>
      </c>
      <c r="J25" s="6">
        <f t="shared" si="7"/>
        <v>40523500</v>
      </c>
      <c r="K25" s="6">
        <f t="shared" si="7"/>
        <v>40523500</v>
      </c>
      <c r="L25" s="6">
        <f t="shared" si="7"/>
        <v>40523500</v>
      </c>
      <c r="M25" s="6">
        <f t="shared" si="7"/>
        <v>40523500</v>
      </c>
      <c r="N25" s="6">
        <f t="shared" si="7"/>
        <v>9653501</v>
      </c>
      <c r="O25" s="12">
        <f t="shared" si="2"/>
        <v>0.80761104076347645</v>
      </c>
    </row>
    <row r="26" spans="1:15" ht="12.75" customHeight="1" x14ac:dyDescent="0.2">
      <c r="A26" s="3">
        <v>21010500</v>
      </c>
      <c r="B26" s="3">
        <v>102</v>
      </c>
      <c r="C26" s="3" t="s">
        <v>40</v>
      </c>
      <c r="D26" s="7">
        <v>39048836</v>
      </c>
      <c r="E26" s="7">
        <v>0</v>
      </c>
      <c r="F26" s="7">
        <v>0</v>
      </c>
      <c r="G26" s="7">
        <v>0</v>
      </c>
      <c r="H26" s="7">
        <v>0</v>
      </c>
      <c r="I26" s="7">
        <v>39048836</v>
      </c>
      <c r="J26" s="7">
        <v>31907200</v>
      </c>
      <c r="K26" s="7">
        <v>31907200</v>
      </c>
      <c r="L26" s="7">
        <v>31907200</v>
      </c>
      <c r="M26" s="7">
        <v>31907200</v>
      </c>
      <c r="N26" s="7">
        <v>7141636</v>
      </c>
      <c r="O26" s="2">
        <f t="shared" si="2"/>
        <v>0.81711014382093228</v>
      </c>
    </row>
    <row r="27" spans="1:15" ht="12.75" customHeight="1" x14ac:dyDescent="0.2">
      <c r="A27" s="3">
        <v>21010501</v>
      </c>
      <c r="B27" s="3">
        <v>102</v>
      </c>
      <c r="C27" s="3" t="s">
        <v>41</v>
      </c>
      <c r="D27" s="7">
        <v>5431266</v>
      </c>
      <c r="E27" s="7">
        <v>0</v>
      </c>
      <c r="F27" s="7">
        <v>0</v>
      </c>
      <c r="G27" s="7">
        <v>0</v>
      </c>
      <c r="H27" s="7">
        <v>0</v>
      </c>
      <c r="I27" s="7">
        <v>5431266</v>
      </c>
      <c r="J27" s="7">
        <v>5169600</v>
      </c>
      <c r="K27" s="7">
        <v>5169600</v>
      </c>
      <c r="L27" s="7">
        <v>5169600</v>
      </c>
      <c r="M27" s="7">
        <v>5169600</v>
      </c>
      <c r="N27" s="7">
        <v>261666</v>
      </c>
      <c r="O27" s="2">
        <f t="shared" si="2"/>
        <v>0.95182228231870802</v>
      </c>
    </row>
    <row r="28" spans="1:15" ht="12.75" customHeight="1" x14ac:dyDescent="0.2">
      <c r="A28" s="3">
        <v>21010502</v>
      </c>
      <c r="B28" s="3">
        <v>102</v>
      </c>
      <c r="C28" s="3" t="s">
        <v>42</v>
      </c>
      <c r="D28" s="7">
        <v>5696899</v>
      </c>
      <c r="E28" s="7">
        <v>0</v>
      </c>
      <c r="F28" s="7">
        <v>0</v>
      </c>
      <c r="G28" s="7">
        <v>0</v>
      </c>
      <c r="H28" s="7">
        <v>0</v>
      </c>
      <c r="I28" s="7">
        <v>5696899</v>
      </c>
      <c r="J28" s="7">
        <v>3446700</v>
      </c>
      <c r="K28" s="7">
        <v>3446700</v>
      </c>
      <c r="L28" s="7">
        <v>3446700</v>
      </c>
      <c r="M28" s="7">
        <v>3446700</v>
      </c>
      <c r="N28" s="7">
        <v>2250199</v>
      </c>
      <c r="O28" s="2">
        <f t="shared" si="2"/>
        <v>0.6050133590221628</v>
      </c>
    </row>
    <row r="29" spans="1:15" s="1" customFormat="1" ht="12.75" customHeight="1" x14ac:dyDescent="0.2">
      <c r="A29" s="5" t="s">
        <v>43</v>
      </c>
      <c r="B29" s="5"/>
      <c r="C29" s="5" t="s">
        <v>44</v>
      </c>
      <c r="D29" s="6">
        <f>+D30+D32+D39+D42+D48</f>
        <v>151006630</v>
      </c>
      <c r="E29" s="6">
        <f t="shared" ref="E29:G29" si="8">+E30+E32+E39+E42+E48</f>
        <v>0</v>
      </c>
      <c r="F29" s="6">
        <f t="shared" si="8"/>
        <v>0</v>
      </c>
      <c r="G29" s="6">
        <f t="shared" si="8"/>
        <v>101285327</v>
      </c>
      <c r="H29" s="6">
        <f>+H30+H32+H39+H42+H48</f>
        <v>47662518</v>
      </c>
      <c r="I29" s="6">
        <f t="shared" ref="I29:M29" si="9">+I30+I32+I39+I42+I48</f>
        <v>204629439</v>
      </c>
      <c r="J29" s="6">
        <f t="shared" si="9"/>
        <v>177865735.53</v>
      </c>
      <c r="K29" s="6">
        <f t="shared" si="9"/>
        <v>177865735.53</v>
      </c>
      <c r="L29" s="6">
        <f t="shared" si="9"/>
        <v>177865735.53</v>
      </c>
      <c r="M29" s="6">
        <f t="shared" si="9"/>
        <v>177865735.53</v>
      </c>
      <c r="N29" s="6">
        <f>+N30+N32+N39+N42+N48</f>
        <v>26763703.469999999</v>
      </c>
      <c r="O29" s="12">
        <f t="shared" si="2"/>
        <v>0.86920892907300595</v>
      </c>
    </row>
    <row r="30" spans="1:15" s="1" customFormat="1" ht="12.75" customHeight="1" x14ac:dyDescent="0.2">
      <c r="A30" s="5" t="s">
        <v>45</v>
      </c>
      <c r="B30" s="5"/>
      <c r="C30" s="5" t="s">
        <v>46</v>
      </c>
      <c r="D30" s="6">
        <f>+D31</f>
        <v>6000000</v>
      </c>
      <c r="E30" s="6">
        <f t="shared" ref="E30:N30" si="10">+E31</f>
        <v>0</v>
      </c>
      <c r="F30" s="6">
        <f t="shared" si="10"/>
        <v>0</v>
      </c>
      <c r="G30" s="6">
        <f t="shared" si="10"/>
        <v>0</v>
      </c>
      <c r="H30" s="6">
        <f t="shared" si="10"/>
        <v>0</v>
      </c>
      <c r="I30" s="6">
        <f t="shared" si="10"/>
        <v>6000000</v>
      </c>
      <c r="J30" s="6">
        <f t="shared" si="10"/>
        <v>5000000</v>
      </c>
      <c r="K30" s="6">
        <f t="shared" si="10"/>
        <v>5000000</v>
      </c>
      <c r="L30" s="6">
        <f t="shared" si="10"/>
        <v>5000000</v>
      </c>
      <c r="M30" s="6">
        <f t="shared" si="10"/>
        <v>5000000</v>
      </c>
      <c r="N30" s="6">
        <f t="shared" si="10"/>
        <v>1000000</v>
      </c>
      <c r="O30" s="12">
        <f t="shared" si="2"/>
        <v>0.83333333333333337</v>
      </c>
    </row>
    <row r="31" spans="1:15" ht="12.75" customHeight="1" x14ac:dyDescent="0.2">
      <c r="A31" s="3">
        <v>21020100</v>
      </c>
      <c r="B31" s="3">
        <v>102</v>
      </c>
      <c r="C31" s="3" t="s">
        <v>47</v>
      </c>
      <c r="D31" s="7">
        <v>6000000</v>
      </c>
      <c r="E31" s="7">
        <v>0</v>
      </c>
      <c r="F31" s="7">
        <v>0</v>
      </c>
      <c r="G31" s="7">
        <v>0</v>
      </c>
      <c r="H31" s="7">
        <v>0</v>
      </c>
      <c r="I31" s="7">
        <v>6000000</v>
      </c>
      <c r="J31" s="7">
        <v>5000000</v>
      </c>
      <c r="K31" s="7">
        <v>5000000</v>
      </c>
      <c r="L31" s="7">
        <v>5000000</v>
      </c>
      <c r="M31" s="7">
        <v>5000000</v>
      </c>
      <c r="N31" s="7">
        <v>1000000</v>
      </c>
      <c r="O31" s="2">
        <f t="shared" si="2"/>
        <v>0.83333333333333337</v>
      </c>
    </row>
    <row r="32" spans="1:15" s="1" customFormat="1" ht="12.75" customHeight="1" x14ac:dyDescent="0.2">
      <c r="A32" s="5" t="s">
        <v>48</v>
      </c>
      <c r="B32" s="5"/>
      <c r="C32" s="5" t="s">
        <v>49</v>
      </c>
      <c r="D32" s="6">
        <f>SUM(D33:D38)</f>
        <v>71400000</v>
      </c>
      <c r="E32" s="6">
        <f t="shared" ref="E32:N32" si="11">SUM(E33:E38)</f>
        <v>0</v>
      </c>
      <c r="F32" s="6">
        <f t="shared" si="11"/>
        <v>0</v>
      </c>
      <c r="G32" s="6">
        <f t="shared" si="11"/>
        <v>61407327</v>
      </c>
      <c r="H32" s="6">
        <f t="shared" si="11"/>
        <v>24785768</v>
      </c>
      <c r="I32" s="6">
        <f t="shared" si="11"/>
        <v>108021559</v>
      </c>
      <c r="J32" s="6">
        <f t="shared" si="11"/>
        <v>100168477</v>
      </c>
      <c r="K32" s="6">
        <f t="shared" si="11"/>
        <v>100168477</v>
      </c>
      <c r="L32" s="6">
        <f t="shared" si="11"/>
        <v>100168477</v>
      </c>
      <c r="M32" s="6">
        <f t="shared" si="11"/>
        <v>100168477</v>
      </c>
      <c r="N32" s="6">
        <f t="shared" si="11"/>
        <v>7853082</v>
      </c>
      <c r="O32" s="12">
        <f t="shared" si="2"/>
        <v>0.92730079002099941</v>
      </c>
    </row>
    <row r="33" spans="1:15" ht="12.75" customHeight="1" x14ac:dyDescent="0.2">
      <c r="A33" s="3">
        <v>21020201</v>
      </c>
      <c r="B33" s="3">
        <v>102</v>
      </c>
      <c r="C33" s="3" t="s">
        <v>50</v>
      </c>
      <c r="D33" s="7">
        <v>12900000</v>
      </c>
      <c r="E33" s="7">
        <v>0</v>
      </c>
      <c r="F33" s="7">
        <v>0</v>
      </c>
      <c r="G33" s="7">
        <v>23330657</v>
      </c>
      <c r="H33" s="7">
        <v>0</v>
      </c>
      <c r="I33" s="7">
        <v>36230657</v>
      </c>
      <c r="J33" s="7">
        <v>36198527</v>
      </c>
      <c r="K33" s="7">
        <v>36198527</v>
      </c>
      <c r="L33" s="7">
        <v>36198527</v>
      </c>
      <c r="M33" s="7">
        <v>36198527</v>
      </c>
      <c r="N33" s="7">
        <v>32130</v>
      </c>
      <c r="O33" s="2">
        <f t="shared" si="2"/>
        <v>0.99911318196631105</v>
      </c>
    </row>
    <row r="34" spans="1:15" ht="12.75" customHeight="1" x14ac:dyDescent="0.2">
      <c r="A34" s="3">
        <v>21020204</v>
      </c>
      <c r="B34" s="3">
        <v>102</v>
      </c>
      <c r="C34" s="3" t="s">
        <v>51</v>
      </c>
      <c r="D34" s="7">
        <v>6000000</v>
      </c>
      <c r="E34" s="7">
        <v>0</v>
      </c>
      <c r="F34" s="7">
        <v>0</v>
      </c>
      <c r="G34" s="7">
        <v>0</v>
      </c>
      <c r="H34" s="7">
        <v>0</v>
      </c>
      <c r="I34" s="7">
        <v>6000000</v>
      </c>
      <c r="J34" s="7">
        <v>0</v>
      </c>
      <c r="K34" s="7">
        <v>0</v>
      </c>
      <c r="L34" s="7">
        <v>0</v>
      </c>
      <c r="M34" s="7">
        <v>0</v>
      </c>
      <c r="N34" s="7">
        <v>6000000</v>
      </c>
      <c r="O34" s="2">
        <f t="shared" si="2"/>
        <v>0</v>
      </c>
    </row>
    <row r="35" spans="1:15" ht="12.75" customHeight="1" x14ac:dyDescent="0.2">
      <c r="A35" s="3">
        <v>21020205</v>
      </c>
      <c r="B35" s="3">
        <v>102</v>
      </c>
      <c r="C35" s="3" t="s">
        <v>52</v>
      </c>
      <c r="D35" s="7">
        <v>3500000</v>
      </c>
      <c r="E35" s="7">
        <v>0</v>
      </c>
      <c r="F35" s="7">
        <v>0</v>
      </c>
      <c r="G35" s="7">
        <v>0</v>
      </c>
      <c r="H35" s="7">
        <v>0</v>
      </c>
      <c r="I35" s="7">
        <v>3500000</v>
      </c>
      <c r="J35" s="7">
        <v>1679048</v>
      </c>
      <c r="K35" s="7">
        <v>1679048</v>
      </c>
      <c r="L35" s="7">
        <v>1679048</v>
      </c>
      <c r="M35" s="7">
        <v>1679048</v>
      </c>
      <c r="N35" s="7">
        <v>1820952</v>
      </c>
      <c r="O35" s="2">
        <f t="shared" si="2"/>
        <v>0.47972799999999999</v>
      </c>
    </row>
    <row r="36" spans="1:15" ht="12.75" customHeight="1" x14ac:dyDescent="0.2">
      <c r="A36" s="3">
        <v>21020207</v>
      </c>
      <c r="B36" s="3">
        <v>102</v>
      </c>
      <c r="C36" s="3" t="s">
        <v>53</v>
      </c>
      <c r="D36" s="7">
        <v>14000000</v>
      </c>
      <c r="E36" s="7">
        <v>0</v>
      </c>
      <c r="F36" s="7">
        <v>0</v>
      </c>
      <c r="G36" s="7">
        <v>0</v>
      </c>
      <c r="H36" s="7">
        <v>4785768</v>
      </c>
      <c r="I36" s="7">
        <v>9214232</v>
      </c>
      <c r="J36" s="7">
        <v>9214232</v>
      </c>
      <c r="K36" s="7">
        <v>9214232</v>
      </c>
      <c r="L36" s="7">
        <v>9214232</v>
      </c>
      <c r="M36" s="7">
        <v>9214232</v>
      </c>
      <c r="N36" s="7">
        <v>0</v>
      </c>
      <c r="O36" s="2">
        <f t="shared" si="2"/>
        <v>1</v>
      </c>
    </row>
    <row r="37" spans="1:15" ht="12.75" customHeight="1" x14ac:dyDescent="0.2">
      <c r="A37" s="3">
        <v>21020208</v>
      </c>
      <c r="B37" s="3">
        <v>102</v>
      </c>
      <c r="C37" s="3" t="s">
        <v>54</v>
      </c>
      <c r="D37" s="7">
        <v>20000000</v>
      </c>
      <c r="E37" s="7">
        <v>0</v>
      </c>
      <c r="F37" s="7">
        <v>0</v>
      </c>
      <c r="G37" s="7">
        <v>0</v>
      </c>
      <c r="H37" s="7">
        <v>20000000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2">
        <v>0</v>
      </c>
    </row>
    <row r="38" spans="1:15" ht="12.75" customHeight="1" x14ac:dyDescent="0.2">
      <c r="A38" s="3">
        <v>21020209</v>
      </c>
      <c r="B38" s="3">
        <v>102</v>
      </c>
      <c r="C38" s="3" t="s">
        <v>55</v>
      </c>
      <c r="D38" s="7">
        <v>15000000</v>
      </c>
      <c r="E38" s="7">
        <v>0</v>
      </c>
      <c r="F38" s="7">
        <v>0</v>
      </c>
      <c r="G38" s="7">
        <v>38076670</v>
      </c>
      <c r="H38" s="7">
        <v>0</v>
      </c>
      <c r="I38" s="7">
        <v>53076670</v>
      </c>
      <c r="J38" s="7">
        <v>53076670</v>
      </c>
      <c r="K38" s="7">
        <v>53076670</v>
      </c>
      <c r="L38" s="7">
        <v>53076670</v>
      </c>
      <c r="M38" s="7">
        <v>53076670</v>
      </c>
      <c r="N38" s="7">
        <v>0</v>
      </c>
      <c r="O38" s="2">
        <f t="shared" si="2"/>
        <v>1</v>
      </c>
    </row>
    <row r="39" spans="1:15" s="1" customFormat="1" ht="12.75" customHeight="1" x14ac:dyDescent="0.2">
      <c r="A39" s="5" t="s">
        <v>56</v>
      </c>
      <c r="B39" s="5"/>
      <c r="C39" s="5" t="s">
        <v>57</v>
      </c>
      <c r="D39" s="6">
        <f>SUM(D40:D41)</f>
        <v>56735950</v>
      </c>
      <c r="E39" s="6">
        <f t="shared" ref="E39:N39" si="12">SUM(E40:E41)</f>
        <v>0</v>
      </c>
      <c r="F39" s="6">
        <f t="shared" si="12"/>
        <v>0</v>
      </c>
      <c r="G39" s="6">
        <f t="shared" si="12"/>
        <v>0</v>
      </c>
      <c r="H39" s="6">
        <f t="shared" si="12"/>
        <v>16498750</v>
      </c>
      <c r="I39" s="6">
        <f t="shared" si="12"/>
        <v>40237200</v>
      </c>
      <c r="J39" s="6">
        <f t="shared" si="12"/>
        <v>28280800</v>
      </c>
      <c r="K39" s="6">
        <f t="shared" si="12"/>
        <v>28280800</v>
      </c>
      <c r="L39" s="6">
        <f t="shared" si="12"/>
        <v>28280800</v>
      </c>
      <c r="M39" s="6">
        <f t="shared" si="12"/>
        <v>28280800</v>
      </c>
      <c r="N39" s="6">
        <f t="shared" si="12"/>
        <v>11956400</v>
      </c>
      <c r="O39" s="12">
        <f t="shared" si="2"/>
        <v>0.70285208712335845</v>
      </c>
    </row>
    <row r="40" spans="1:15" ht="12.75" customHeight="1" x14ac:dyDescent="0.2">
      <c r="A40" s="3">
        <v>21020300</v>
      </c>
      <c r="B40" s="3">
        <v>102</v>
      </c>
      <c r="C40" s="3" t="s">
        <v>58</v>
      </c>
      <c r="D40" s="7">
        <v>21250000</v>
      </c>
      <c r="E40" s="7">
        <v>0</v>
      </c>
      <c r="F40" s="7">
        <v>0</v>
      </c>
      <c r="G40" s="7">
        <v>0</v>
      </c>
      <c r="H40" s="7">
        <v>7735000</v>
      </c>
      <c r="I40" s="7">
        <v>13515000</v>
      </c>
      <c r="J40" s="7">
        <v>10088800</v>
      </c>
      <c r="K40" s="7">
        <v>10088800</v>
      </c>
      <c r="L40" s="7">
        <v>10088800</v>
      </c>
      <c r="M40" s="7">
        <v>10088800</v>
      </c>
      <c r="N40" s="7">
        <v>3426200</v>
      </c>
      <c r="O40" s="2">
        <f t="shared" si="2"/>
        <v>0.7464890862005179</v>
      </c>
    </row>
    <row r="41" spans="1:15" ht="12.75" customHeight="1" x14ac:dyDescent="0.2">
      <c r="A41" s="3">
        <v>21020301</v>
      </c>
      <c r="B41" s="3">
        <v>102</v>
      </c>
      <c r="C41" s="3" t="s">
        <v>59</v>
      </c>
      <c r="D41" s="7">
        <v>35485950</v>
      </c>
      <c r="E41" s="7">
        <v>0</v>
      </c>
      <c r="F41" s="7">
        <v>0</v>
      </c>
      <c r="G41" s="7">
        <v>0</v>
      </c>
      <c r="H41" s="7">
        <v>8763750</v>
      </c>
      <c r="I41" s="7">
        <v>26722200</v>
      </c>
      <c r="J41" s="7">
        <v>18192000</v>
      </c>
      <c r="K41" s="7">
        <v>18192000</v>
      </c>
      <c r="L41" s="7">
        <v>18192000</v>
      </c>
      <c r="M41" s="7">
        <v>18192000</v>
      </c>
      <c r="N41" s="7">
        <v>8530200</v>
      </c>
      <c r="O41" s="2">
        <f t="shared" si="2"/>
        <v>0.68078227092080745</v>
      </c>
    </row>
    <row r="42" spans="1:15" s="1" customFormat="1" ht="12.75" customHeight="1" x14ac:dyDescent="0.2">
      <c r="A42" s="5" t="s">
        <v>60</v>
      </c>
      <c r="B42" s="5"/>
      <c r="C42" s="5" t="s">
        <v>61</v>
      </c>
      <c r="D42" s="6">
        <f>SUM(D43:D47)</f>
        <v>16870680</v>
      </c>
      <c r="E42" s="6">
        <f t="shared" ref="E42:N42" si="13">SUM(E43:E47)</f>
        <v>0</v>
      </c>
      <c r="F42" s="6">
        <f t="shared" si="13"/>
        <v>0</v>
      </c>
      <c r="G42" s="6">
        <f t="shared" si="13"/>
        <v>1800000</v>
      </c>
      <c r="H42" s="6">
        <f t="shared" si="13"/>
        <v>6378000</v>
      </c>
      <c r="I42" s="6">
        <f t="shared" si="13"/>
        <v>12292680</v>
      </c>
      <c r="J42" s="6">
        <f t="shared" si="13"/>
        <v>7338786.0999999996</v>
      </c>
      <c r="K42" s="6">
        <f t="shared" si="13"/>
        <v>7338786.0999999996</v>
      </c>
      <c r="L42" s="6">
        <f t="shared" si="13"/>
        <v>7338786.0999999996</v>
      </c>
      <c r="M42" s="6">
        <f t="shared" si="13"/>
        <v>7338786.0999999996</v>
      </c>
      <c r="N42" s="6">
        <f t="shared" si="13"/>
        <v>4953893.8999999994</v>
      </c>
      <c r="O42" s="12">
        <f t="shared" si="2"/>
        <v>0.59700456694553183</v>
      </c>
    </row>
    <row r="43" spans="1:15" ht="12.75" customHeight="1" x14ac:dyDescent="0.2">
      <c r="A43" s="3">
        <v>21020400</v>
      </c>
      <c r="B43" s="3">
        <v>102</v>
      </c>
      <c r="C43" s="3" t="s">
        <v>62</v>
      </c>
      <c r="D43" s="7">
        <v>1855000</v>
      </c>
      <c r="E43" s="7">
        <v>0</v>
      </c>
      <c r="F43" s="7">
        <v>0</v>
      </c>
      <c r="G43" s="7">
        <v>0</v>
      </c>
      <c r="H43" s="7">
        <v>0</v>
      </c>
      <c r="I43" s="7">
        <v>1855000</v>
      </c>
      <c r="J43" s="7">
        <v>0</v>
      </c>
      <c r="K43" s="7">
        <v>0</v>
      </c>
      <c r="L43" s="7">
        <v>0</v>
      </c>
      <c r="M43" s="7">
        <v>0</v>
      </c>
      <c r="N43" s="7">
        <v>1855000</v>
      </c>
      <c r="O43" s="2">
        <f t="shared" si="2"/>
        <v>0</v>
      </c>
    </row>
    <row r="44" spans="1:15" ht="12.75" customHeight="1" x14ac:dyDescent="0.2">
      <c r="A44" s="3">
        <v>21020401</v>
      </c>
      <c r="B44" s="3">
        <v>102</v>
      </c>
      <c r="C44" s="3" t="s">
        <v>63</v>
      </c>
      <c r="D44" s="7">
        <v>7259000</v>
      </c>
      <c r="E44" s="7">
        <v>0</v>
      </c>
      <c r="F44" s="7">
        <v>0</v>
      </c>
      <c r="G44" s="7">
        <v>0</v>
      </c>
      <c r="H44" s="7">
        <v>6378000</v>
      </c>
      <c r="I44" s="7">
        <v>881000</v>
      </c>
      <c r="J44" s="7">
        <v>68042.06</v>
      </c>
      <c r="K44" s="7">
        <v>68042.06</v>
      </c>
      <c r="L44" s="7">
        <v>68042.06</v>
      </c>
      <c r="M44" s="7">
        <v>68042.06</v>
      </c>
      <c r="N44" s="7">
        <v>812957.94</v>
      </c>
      <c r="O44" s="2">
        <f t="shared" si="2"/>
        <v>7.7232758229284895E-2</v>
      </c>
    </row>
    <row r="45" spans="1:15" ht="12.75" customHeight="1" x14ac:dyDescent="0.2">
      <c r="A45" s="3">
        <v>21020402</v>
      </c>
      <c r="B45" s="3">
        <v>102</v>
      </c>
      <c r="C45" s="3" t="s">
        <v>64</v>
      </c>
      <c r="D45" s="7">
        <v>4400000</v>
      </c>
      <c r="E45" s="7">
        <v>0</v>
      </c>
      <c r="F45" s="7">
        <v>0</v>
      </c>
      <c r="G45" s="7">
        <v>1000000</v>
      </c>
      <c r="H45" s="7">
        <v>0</v>
      </c>
      <c r="I45" s="7">
        <v>5400000</v>
      </c>
      <c r="J45" s="7">
        <v>5268280.22</v>
      </c>
      <c r="K45" s="7">
        <v>5268280.22</v>
      </c>
      <c r="L45" s="7">
        <v>5268280.22</v>
      </c>
      <c r="M45" s="7">
        <v>5268280.22</v>
      </c>
      <c r="N45" s="7">
        <v>131719.78</v>
      </c>
      <c r="O45" s="2">
        <f t="shared" si="2"/>
        <v>0.97560744814814815</v>
      </c>
    </row>
    <row r="46" spans="1:15" ht="12.75" customHeight="1" x14ac:dyDescent="0.2">
      <c r="A46" s="3">
        <v>21020403</v>
      </c>
      <c r="B46" s="3">
        <v>102</v>
      </c>
      <c r="C46" s="3" t="s">
        <v>65</v>
      </c>
      <c r="D46" s="7">
        <v>922000</v>
      </c>
      <c r="E46" s="7">
        <v>0</v>
      </c>
      <c r="F46" s="7">
        <v>0</v>
      </c>
      <c r="G46" s="7">
        <v>800000</v>
      </c>
      <c r="H46" s="7">
        <v>0</v>
      </c>
      <c r="I46" s="7">
        <v>1722000</v>
      </c>
      <c r="J46" s="7">
        <v>1218456</v>
      </c>
      <c r="K46" s="7">
        <v>1218456</v>
      </c>
      <c r="L46" s="7">
        <v>1218456</v>
      </c>
      <c r="M46" s="7">
        <v>1218456</v>
      </c>
      <c r="N46" s="7">
        <v>503544</v>
      </c>
      <c r="O46" s="2">
        <f t="shared" si="2"/>
        <v>0.70758188153310109</v>
      </c>
    </row>
    <row r="47" spans="1:15" ht="12.75" customHeight="1" x14ac:dyDescent="0.2">
      <c r="A47" s="3">
        <v>21020404</v>
      </c>
      <c r="B47" s="3">
        <v>102</v>
      </c>
      <c r="C47" s="3" t="s">
        <v>66</v>
      </c>
      <c r="D47" s="7">
        <v>2434680</v>
      </c>
      <c r="E47" s="7">
        <v>0</v>
      </c>
      <c r="F47" s="7">
        <v>0</v>
      </c>
      <c r="G47" s="7">
        <v>0</v>
      </c>
      <c r="H47" s="7">
        <v>0</v>
      </c>
      <c r="I47" s="7">
        <v>2434680</v>
      </c>
      <c r="J47" s="7">
        <v>784007.82</v>
      </c>
      <c r="K47" s="7">
        <v>784007.82</v>
      </c>
      <c r="L47" s="7">
        <v>784007.82</v>
      </c>
      <c r="M47" s="7">
        <v>784007.82</v>
      </c>
      <c r="N47" s="7">
        <v>1650672.18</v>
      </c>
      <c r="O47" s="2">
        <f t="shared" si="2"/>
        <v>0.32201678249297649</v>
      </c>
    </row>
    <row r="48" spans="1:15" s="1" customFormat="1" ht="12.75" customHeight="1" x14ac:dyDescent="0.2">
      <c r="A48" s="5" t="s">
        <v>67</v>
      </c>
      <c r="B48" s="5"/>
      <c r="C48" s="5" t="s">
        <v>68</v>
      </c>
      <c r="D48" s="6">
        <f>+D49</f>
        <v>0</v>
      </c>
      <c r="E48" s="6">
        <f t="shared" ref="E48:N48" si="14">+E49</f>
        <v>0</v>
      </c>
      <c r="F48" s="6">
        <f t="shared" si="14"/>
        <v>0</v>
      </c>
      <c r="G48" s="6">
        <f t="shared" si="14"/>
        <v>38078000</v>
      </c>
      <c r="H48" s="6">
        <f t="shared" si="14"/>
        <v>0</v>
      </c>
      <c r="I48" s="6">
        <f t="shared" si="14"/>
        <v>38078000</v>
      </c>
      <c r="J48" s="6">
        <f t="shared" si="14"/>
        <v>37077672.43</v>
      </c>
      <c r="K48" s="6">
        <f t="shared" si="14"/>
        <v>37077672.43</v>
      </c>
      <c r="L48" s="6">
        <f t="shared" si="14"/>
        <v>37077672.43</v>
      </c>
      <c r="M48" s="6">
        <f t="shared" si="14"/>
        <v>37077672.43</v>
      </c>
      <c r="N48" s="6">
        <f t="shared" si="14"/>
        <v>1000327.57</v>
      </c>
      <c r="O48" s="12">
        <f t="shared" si="2"/>
        <v>0.97372951389253637</v>
      </c>
    </row>
    <row r="49" spans="1:15" ht="12.75" customHeight="1" x14ac:dyDescent="0.2">
      <c r="A49" s="3">
        <v>21020500</v>
      </c>
      <c r="B49" s="3">
        <v>102</v>
      </c>
      <c r="C49" s="3" t="s">
        <v>69</v>
      </c>
      <c r="D49" s="7">
        <v>0</v>
      </c>
      <c r="E49" s="7">
        <v>0</v>
      </c>
      <c r="F49" s="7">
        <v>0</v>
      </c>
      <c r="G49" s="7">
        <v>38078000</v>
      </c>
      <c r="H49" s="7">
        <v>0</v>
      </c>
      <c r="I49" s="7">
        <v>38078000</v>
      </c>
      <c r="J49" s="7">
        <v>37077672.43</v>
      </c>
      <c r="K49" s="7">
        <v>37077672.43</v>
      </c>
      <c r="L49" s="7">
        <v>37077672.43</v>
      </c>
      <c r="M49" s="7">
        <v>37077672.43</v>
      </c>
      <c r="N49" s="7">
        <v>1000327.57</v>
      </c>
      <c r="O49" s="2">
        <f t="shared" si="2"/>
        <v>0.97372951389253637</v>
      </c>
    </row>
    <row r="50" spans="1:15" s="1" customFormat="1" ht="12.75" customHeight="1" x14ac:dyDescent="0.2">
      <c r="A50" s="5" t="s">
        <v>70</v>
      </c>
      <c r="B50" s="5"/>
      <c r="C50" s="5" t="s">
        <v>71</v>
      </c>
      <c r="D50" s="6">
        <f>+D51</f>
        <v>43548646</v>
      </c>
      <c r="E50" s="6">
        <f t="shared" ref="E50:N51" si="15">+E51</f>
        <v>0</v>
      </c>
      <c r="F50" s="6">
        <f t="shared" si="15"/>
        <v>43548646</v>
      </c>
      <c r="G50" s="6">
        <f t="shared" si="15"/>
        <v>0</v>
      </c>
      <c r="H50" s="6">
        <f t="shared" si="15"/>
        <v>0</v>
      </c>
      <c r="I50" s="6">
        <f t="shared" si="15"/>
        <v>0</v>
      </c>
      <c r="J50" s="6">
        <f t="shared" si="15"/>
        <v>0</v>
      </c>
      <c r="K50" s="6">
        <f t="shared" si="15"/>
        <v>0</v>
      </c>
      <c r="L50" s="6">
        <f t="shared" si="15"/>
        <v>0</v>
      </c>
      <c r="M50" s="6">
        <f t="shared" si="15"/>
        <v>0</v>
      </c>
      <c r="N50" s="6">
        <f t="shared" si="15"/>
        <v>0</v>
      </c>
      <c r="O50" s="2">
        <v>0</v>
      </c>
    </row>
    <row r="51" spans="1:15" s="1" customFormat="1" ht="12.75" customHeight="1" x14ac:dyDescent="0.2">
      <c r="A51" s="5" t="s">
        <v>72</v>
      </c>
      <c r="B51" s="5"/>
      <c r="C51" s="5" t="s">
        <v>73</v>
      </c>
      <c r="D51" s="6">
        <f>+D52</f>
        <v>43548646</v>
      </c>
      <c r="E51" s="6">
        <f t="shared" si="15"/>
        <v>0</v>
      </c>
      <c r="F51" s="6">
        <f t="shared" si="15"/>
        <v>43548646</v>
      </c>
      <c r="G51" s="6">
        <f t="shared" si="15"/>
        <v>0</v>
      </c>
      <c r="H51" s="6">
        <f t="shared" si="15"/>
        <v>0</v>
      </c>
      <c r="I51" s="6">
        <f t="shared" si="15"/>
        <v>0</v>
      </c>
      <c r="J51" s="6">
        <f t="shared" si="15"/>
        <v>0</v>
      </c>
      <c r="K51" s="6">
        <f t="shared" si="15"/>
        <v>0</v>
      </c>
      <c r="L51" s="6">
        <f t="shared" si="15"/>
        <v>0</v>
      </c>
      <c r="M51" s="6">
        <f t="shared" si="15"/>
        <v>0</v>
      </c>
      <c r="N51" s="6">
        <f t="shared" si="15"/>
        <v>0</v>
      </c>
      <c r="O51" s="2">
        <v>0</v>
      </c>
    </row>
    <row r="52" spans="1:15" s="1" customFormat="1" ht="12.75" customHeight="1" x14ac:dyDescent="0.2">
      <c r="A52" s="5" t="s">
        <v>74</v>
      </c>
      <c r="B52" s="5"/>
      <c r="C52" s="5" t="s">
        <v>75</v>
      </c>
      <c r="D52" s="6">
        <f>+D53</f>
        <v>43548646</v>
      </c>
      <c r="E52" s="6">
        <f t="shared" ref="E52:N52" si="16">+E53</f>
        <v>0</v>
      </c>
      <c r="F52" s="6">
        <f t="shared" si="16"/>
        <v>43548646</v>
      </c>
      <c r="G52" s="6">
        <f t="shared" si="16"/>
        <v>0</v>
      </c>
      <c r="H52" s="6">
        <f t="shared" si="16"/>
        <v>0</v>
      </c>
      <c r="I52" s="6">
        <f t="shared" si="16"/>
        <v>0</v>
      </c>
      <c r="J52" s="6">
        <f t="shared" si="16"/>
        <v>0</v>
      </c>
      <c r="K52" s="6">
        <f t="shared" si="16"/>
        <v>0</v>
      </c>
      <c r="L52" s="6">
        <f t="shared" si="16"/>
        <v>0</v>
      </c>
      <c r="M52" s="6">
        <f t="shared" si="16"/>
        <v>0</v>
      </c>
      <c r="N52" s="6">
        <f t="shared" si="16"/>
        <v>0</v>
      </c>
      <c r="O52" s="2">
        <v>0</v>
      </c>
    </row>
    <row r="53" spans="1:15" ht="12.75" customHeight="1" x14ac:dyDescent="0.2">
      <c r="A53" s="3">
        <v>22030100</v>
      </c>
      <c r="B53" s="3">
        <v>108</v>
      </c>
      <c r="C53" s="3" t="s">
        <v>76</v>
      </c>
      <c r="D53" s="7">
        <v>43548646</v>
      </c>
      <c r="E53" s="7">
        <v>0</v>
      </c>
      <c r="F53" s="7">
        <v>43548646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2">
        <v>0</v>
      </c>
    </row>
    <row r="54" spans="1:15" s="1" customFormat="1" ht="12.75" customHeight="1" x14ac:dyDescent="0.2">
      <c r="A54" s="5" t="s">
        <v>77</v>
      </c>
      <c r="B54" s="5"/>
      <c r="C54" s="5" t="s">
        <v>78</v>
      </c>
      <c r="D54" s="6">
        <f>+D55</f>
        <v>0</v>
      </c>
      <c r="E54" s="6">
        <f t="shared" ref="E54:N55" si="17">+E55</f>
        <v>3393335</v>
      </c>
      <c r="F54" s="6">
        <f t="shared" si="17"/>
        <v>0</v>
      </c>
      <c r="G54" s="6">
        <f t="shared" si="17"/>
        <v>0</v>
      </c>
      <c r="H54" s="6">
        <f t="shared" si="17"/>
        <v>0</v>
      </c>
      <c r="I54" s="6">
        <f t="shared" si="17"/>
        <v>3393335</v>
      </c>
      <c r="J54" s="6">
        <f t="shared" si="17"/>
        <v>3393335</v>
      </c>
      <c r="K54" s="6">
        <f t="shared" si="17"/>
        <v>3393335</v>
      </c>
      <c r="L54" s="6">
        <f t="shared" si="17"/>
        <v>3393335</v>
      </c>
      <c r="M54" s="6">
        <f t="shared" si="17"/>
        <v>3393335</v>
      </c>
      <c r="N54" s="6">
        <f t="shared" si="17"/>
        <v>0</v>
      </c>
      <c r="O54" s="2">
        <f t="shared" si="2"/>
        <v>1</v>
      </c>
    </row>
    <row r="55" spans="1:15" s="1" customFormat="1" ht="12.75" customHeight="1" x14ac:dyDescent="0.2">
      <c r="A55" s="5" t="s">
        <v>79</v>
      </c>
      <c r="B55" s="5"/>
      <c r="C55" s="5" t="s">
        <v>80</v>
      </c>
      <c r="D55" s="6">
        <f>+D56</f>
        <v>0</v>
      </c>
      <c r="E55" s="6">
        <f t="shared" si="17"/>
        <v>3393335</v>
      </c>
      <c r="F55" s="6">
        <f t="shared" si="17"/>
        <v>0</v>
      </c>
      <c r="G55" s="6">
        <f t="shared" si="17"/>
        <v>0</v>
      </c>
      <c r="H55" s="6">
        <f t="shared" si="17"/>
        <v>0</v>
      </c>
      <c r="I55" s="6">
        <f t="shared" si="17"/>
        <v>3393335</v>
      </c>
      <c r="J55" s="6">
        <f t="shared" si="17"/>
        <v>3393335</v>
      </c>
      <c r="K55" s="6">
        <f t="shared" si="17"/>
        <v>3393335</v>
      </c>
      <c r="L55" s="6">
        <f t="shared" si="17"/>
        <v>3393335</v>
      </c>
      <c r="M55" s="6">
        <f t="shared" si="17"/>
        <v>3393335</v>
      </c>
      <c r="N55" s="6">
        <f t="shared" si="17"/>
        <v>0</v>
      </c>
      <c r="O55" s="2">
        <f t="shared" si="2"/>
        <v>1</v>
      </c>
    </row>
    <row r="56" spans="1:15" s="1" customFormat="1" ht="12.75" customHeight="1" x14ac:dyDescent="0.2">
      <c r="A56" s="5" t="s">
        <v>81</v>
      </c>
      <c r="B56" s="5"/>
      <c r="C56" s="5" t="s">
        <v>82</v>
      </c>
      <c r="D56" s="6">
        <f t="shared" ref="D56:M56" si="18">+D57</f>
        <v>0</v>
      </c>
      <c r="E56" s="6">
        <f t="shared" si="18"/>
        <v>3393335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3393335</v>
      </c>
      <c r="J56" s="6">
        <f t="shared" si="18"/>
        <v>3393335</v>
      </c>
      <c r="K56" s="6">
        <f t="shared" si="18"/>
        <v>3393335</v>
      </c>
      <c r="L56" s="6">
        <f t="shared" si="18"/>
        <v>3393335</v>
      </c>
      <c r="M56" s="6">
        <f t="shared" si="18"/>
        <v>3393335</v>
      </c>
      <c r="N56" s="6">
        <f>+N57</f>
        <v>0</v>
      </c>
      <c r="O56" s="2">
        <f t="shared" si="2"/>
        <v>1</v>
      </c>
    </row>
    <row r="57" spans="1:15" ht="12.75" customHeight="1" x14ac:dyDescent="0.2">
      <c r="A57" s="3">
        <v>24010100</v>
      </c>
      <c r="B57" s="3">
        <v>101</v>
      </c>
      <c r="C57" s="3" t="s">
        <v>83</v>
      </c>
      <c r="D57" s="7">
        <v>0</v>
      </c>
      <c r="E57" s="7">
        <v>3393335</v>
      </c>
      <c r="F57" s="7">
        <v>0</v>
      </c>
      <c r="G57" s="7">
        <v>0</v>
      </c>
      <c r="H57" s="7">
        <v>0</v>
      </c>
      <c r="I57" s="7">
        <v>3393335</v>
      </c>
      <c r="J57" s="7">
        <v>3393335</v>
      </c>
      <c r="K57" s="7">
        <v>3393335</v>
      </c>
      <c r="L57" s="7">
        <v>3393335</v>
      </c>
      <c r="M57" s="7">
        <v>3393335</v>
      </c>
      <c r="N57" s="7">
        <v>0</v>
      </c>
      <c r="O57" s="2">
        <f t="shared" si="2"/>
        <v>1</v>
      </c>
    </row>
    <row r="58" spans="1:15" s="1" customFormat="1" ht="12.75" customHeight="1" x14ac:dyDescent="0.2">
      <c r="A58" s="5" t="s">
        <v>84</v>
      </c>
      <c r="B58" s="5"/>
      <c r="C58" s="5" t="s">
        <v>85</v>
      </c>
      <c r="D58" s="6">
        <f>+D59+D72</f>
        <v>23579337650</v>
      </c>
      <c r="E58" s="6">
        <f t="shared" ref="E58:N58" si="19">+E59+E72</f>
        <v>49989775002</v>
      </c>
      <c r="F58" s="6">
        <f t="shared" si="19"/>
        <v>0</v>
      </c>
      <c r="G58" s="6">
        <f t="shared" si="19"/>
        <v>0</v>
      </c>
      <c r="H58" s="6">
        <f t="shared" si="19"/>
        <v>0</v>
      </c>
      <c r="I58" s="6">
        <f t="shared" si="19"/>
        <v>73569112652</v>
      </c>
      <c r="J58" s="6">
        <f t="shared" si="19"/>
        <v>73289579628.179993</v>
      </c>
      <c r="K58" s="6">
        <f t="shared" si="19"/>
        <v>73289579628.179993</v>
      </c>
      <c r="L58" s="6">
        <f t="shared" si="19"/>
        <v>68621080643.179993</v>
      </c>
      <c r="M58" s="6">
        <f t="shared" si="19"/>
        <v>53578367055.18</v>
      </c>
      <c r="N58" s="6">
        <f t="shared" si="19"/>
        <v>279533023.82000005</v>
      </c>
      <c r="O58" s="12">
        <f t="shared" si="2"/>
        <v>0.99620040240063423</v>
      </c>
    </row>
    <row r="59" spans="1:15" s="1" customFormat="1" ht="12.75" customHeight="1" x14ac:dyDescent="0.2">
      <c r="A59" s="5" t="s">
        <v>86</v>
      </c>
      <c r="B59" s="5"/>
      <c r="C59" s="5" t="s">
        <v>87</v>
      </c>
      <c r="D59" s="6">
        <f t="shared" ref="D59:M59" si="20">+D60</f>
        <v>23579337650</v>
      </c>
      <c r="E59" s="6">
        <f t="shared" si="20"/>
        <v>37938699832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61518037482</v>
      </c>
      <c r="J59" s="6">
        <f t="shared" si="20"/>
        <v>61311882964.179993</v>
      </c>
      <c r="K59" s="6">
        <f t="shared" si="20"/>
        <v>61311882964.179993</v>
      </c>
      <c r="L59" s="6">
        <f t="shared" si="20"/>
        <v>56643383979.179993</v>
      </c>
      <c r="M59" s="6">
        <f t="shared" si="20"/>
        <v>41600670391.18</v>
      </c>
      <c r="N59" s="6">
        <f>+N60</f>
        <v>206154517.82000002</v>
      </c>
      <c r="O59" s="12">
        <f t="shared" si="2"/>
        <v>0.99664887687809733</v>
      </c>
    </row>
    <row r="60" spans="1:15" s="1" customFormat="1" ht="12.75" customHeight="1" x14ac:dyDescent="0.2">
      <c r="A60" s="5" t="s">
        <v>88</v>
      </c>
      <c r="B60" s="5"/>
      <c r="C60" s="5" t="s">
        <v>89</v>
      </c>
      <c r="D60" s="6">
        <f>SUM(D61:D71)</f>
        <v>23579337650</v>
      </c>
      <c r="E60" s="6">
        <f t="shared" ref="E60:N60" si="21">SUM(E61:E71)</f>
        <v>37938699832</v>
      </c>
      <c r="F60" s="6">
        <f t="shared" si="21"/>
        <v>0</v>
      </c>
      <c r="G60" s="6">
        <f t="shared" si="21"/>
        <v>0</v>
      </c>
      <c r="H60" s="6">
        <f t="shared" si="21"/>
        <v>0</v>
      </c>
      <c r="I60" s="6">
        <f t="shared" si="21"/>
        <v>61518037482</v>
      </c>
      <c r="J60" s="6">
        <f t="shared" si="21"/>
        <v>61311882964.179993</v>
      </c>
      <c r="K60" s="6">
        <f t="shared" si="21"/>
        <v>61311882964.179993</v>
      </c>
      <c r="L60" s="6">
        <f t="shared" si="21"/>
        <v>56643383979.179993</v>
      </c>
      <c r="M60" s="6">
        <f t="shared" si="21"/>
        <v>41600670391.18</v>
      </c>
      <c r="N60" s="6">
        <f t="shared" si="21"/>
        <v>206154517.82000002</v>
      </c>
      <c r="O60" s="12">
        <f t="shared" si="2"/>
        <v>0.99664887687809733</v>
      </c>
    </row>
    <row r="61" spans="1:15" ht="38.25" x14ac:dyDescent="0.2">
      <c r="A61" s="3">
        <v>25010100</v>
      </c>
      <c r="B61" s="3">
        <v>115</v>
      </c>
      <c r="C61" s="4" t="s">
        <v>90</v>
      </c>
      <c r="D61" s="7">
        <v>5691235616</v>
      </c>
      <c r="E61" s="7">
        <v>0</v>
      </c>
      <c r="F61" s="7">
        <v>0</v>
      </c>
      <c r="G61" s="7">
        <v>0</v>
      </c>
      <c r="H61" s="7">
        <v>0</v>
      </c>
      <c r="I61" s="7">
        <v>5691235616</v>
      </c>
      <c r="J61" s="7">
        <v>5542582953.4200001</v>
      </c>
      <c r="K61" s="7">
        <v>5542582953.4200001</v>
      </c>
      <c r="L61" s="7">
        <v>5542582953.4200001</v>
      </c>
      <c r="M61" s="7">
        <v>4747125881.4200001</v>
      </c>
      <c r="N61" s="7">
        <v>148652662.58000001</v>
      </c>
      <c r="O61" s="2">
        <f t="shared" si="2"/>
        <v>0.97388042375857942</v>
      </c>
    </row>
    <row r="62" spans="1:15" ht="25.5" x14ac:dyDescent="0.2">
      <c r="A62" s="3">
        <v>25010110</v>
      </c>
      <c r="B62" s="3">
        <v>126</v>
      </c>
      <c r="C62" s="4" t="s">
        <v>91</v>
      </c>
      <c r="D62" s="7">
        <v>262908960</v>
      </c>
      <c r="E62" s="7">
        <v>179350000</v>
      </c>
      <c r="F62" s="7">
        <v>0</v>
      </c>
      <c r="G62" s="7">
        <v>0</v>
      </c>
      <c r="H62" s="7">
        <v>0</v>
      </c>
      <c r="I62" s="7">
        <v>442258960</v>
      </c>
      <c r="J62" s="7">
        <v>442258960</v>
      </c>
      <c r="K62" s="7">
        <v>442258960</v>
      </c>
      <c r="L62" s="7">
        <v>442258960</v>
      </c>
      <c r="M62" s="7">
        <v>256115051</v>
      </c>
      <c r="N62" s="7">
        <v>0</v>
      </c>
      <c r="O62" s="2">
        <f t="shared" si="2"/>
        <v>1</v>
      </c>
    </row>
    <row r="63" spans="1:15" ht="38.25" x14ac:dyDescent="0.2">
      <c r="A63" s="3">
        <v>25010112</v>
      </c>
      <c r="B63" s="3">
        <v>128</v>
      </c>
      <c r="C63" s="4" t="s">
        <v>92</v>
      </c>
      <c r="D63" s="7">
        <v>12097063308</v>
      </c>
      <c r="E63" s="7">
        <v>178232476</v>
      </c>
      <c r="F63" s="7">
        <v>0</v>
      </c>
      <c r="G63" s="7">
        <v>0</v>
      </c>
      <c r="H63" s="7">
        <v>0</v>
      </c>
      <c r="I63" s="7">
        <v>12275295784</v>
      </c>
      <c r="J63" s="7">
        <v>12275295782</v>
      </c>
      <c r="K63" s="7">
        <v>12275295782</v>
      </c>
      <c r="L63" s="7">
        <v>9431921371</v>
      </c>
      <c r="M63" s="7">
        <v>5494692036</v>
      </c>
      <c r="N63" s="7">
        <v>2</v>
      </c>
      <c r="O63" s="2">
        <f t="shared" si="2"/>
        <v>0.99999999983707111</v>
      </c>
    </row>
    <row r="64" spans="1:15" ht="51" x14ac:dyDescent="0.2">
      <c r="A64" s="3">
        <v>25010113</v>
      </c>
      <c r="B64" s="3">
        <v>129</v>
      </c>
      <c r="C64" s="4" t="s">
        <v>93</v>
      </c>
      <c r="D64" s="7">
        <v>5528129766</v>
      </c>
      <c r="E64" s="7">
        <v>1943113601</v>
      </c>
      <c r="F64" s="7">
        <v>0</v>
      </c>
      <c r="G64" s="7">
        <v>0</v>
      </c>
      <c r="H64" s="7">
        <v>0</v>
      </c>
      <c r="I64" s="7">
        <v>7471243367</v>
      </c>
      <c r="J64" s="7">
        <v>7471243366</v>
      </c>
      <c r="K64" s="7">
        <v>7471243366</v>
      </c>
      <c r="L64" s="7">
        <v>6224970832</v>
      </c>
      <c r="M64" s="7">
        <v>6101411362</v>
      </c>
      <c r="N64" s="7">
        <v>1</v>
      </c>
      <c r="O64" s="2">
        <f t="shared" si="2"/>
        <v>0.99999999986615351</v>
      </c>
    </row>
    <row r="65" spans="1:15" ht="38.25" x14ac:dyDescent="0.2">
      <c r="A65" s="3">
        <v>25010114</v>
      </c>
      <c r="B65" s="3">
        <v>130</v>
      </c>
      <c r="C65" s="4" t="s">
        <v>94</v>
      </c>
      <c r="D65" s="7">
        <v>0</v>
      </c>
      <c r="E65" s="7">
        <v>12936740477</v>
      </c>
      <c r="F65" s="7">
        <v>0</v>
      </c>
      <c r="G65" s="7">
        <v>0</v>
      </c>
      <c r="H65" s="7">
        <v>0</v>
      </c>
      <c r="I65" s="7">
        <v>12936740477</v>
      </c>
      <c r="J65" s="7">
        <v>12924009029.200001</v>
      </c>
      <c r="K65" s="7">
        <v>12924009029.200001</v>
      </c>
      <c r="L65" s="7">
        <v>12924009029.200001</v>
      </c>
      <c r="M65" s="7">
        <v>5386417969.1999998</v>
      </c>
      <c r="N65" s="7">
        <v>12731447.800000001</v>
      </c>
      <c r="O65" s="2">
        <f t="shared" si="2"/>
        <v>0.99901586896462569</v>
      </c>
    </row>
    <row r="66" spans="1:15" ht="51" x14ac:dyDescent="0.2">
      <c r="A66" s="3">
        <v>25010115</v>
      </c>
      <c r="B66" s="3">
        <v>131</v>
      </c>
      <c r="C66" s="4" t="s">
        <v>95</v>
      </c>
      <c r="D66" s="7">
        <v>0</v>
      </c>
      <c r="E66" s="7">
        <v>843363194</v>
      </c>
      <c r="F66" s="7">
        <v>0</v>
      </c>
      <c r="G66" s="7">
        <v>0</v>
      </c>
      <c r="H66" s="7">
        <v>0</v>
      </c>
      <c r="I66" s="7">
        <v>843363194</v>
      </c>
      <c r="J66" s="7">
        <v>842309321</v>
      </c>
      <c r="K66" s="7">
        <v>842309321</v>
      </c>
      <c r="L66" s="7">
        <v>842309321</v>
      </c>
      <c r="M66" s="7">
        <v>821561721</v>
      </c>
      <c r="N66" s="7">
        <v>1053873</v>
      </c>
      <c r="O66" s="2">
        <f t="shared" si="2"/>
        <v>0.99875039246732888</v>
      </c>
    </row>
    <row r="67" spans="1:15" ht="38.25" x14ac:dyDescent="0.2">
      <c r="A67" s="3">
        <v>25010116</v>
      </c>
      <c r="B67" s="3">
        <v>132</v>
      </c>
      <c r="C67" s="4" t="s">
        <v>96</v>
      </c>
      <c r="D67" s="7">
        <v>0</v>
      </c>
      <c r="E67" s="7">
        <v>10082762744</v>
      </c>
      <c r="F67" s="7">
        <v>0</v>
      </c>
      <c r="G67" s="7">
        <v>0</v>
      </c>
      <c r="H67" s="7">
        <v>0</v>
      </c>
      <c r="I67" s="7">
        <v>10082762744</v>
      </c>
      <c r="J67" s="7">
        <v>10040472586.559999</v>
      </c>
      <c r="K67" s="7">
        <v>10040472586.559999</v>
      </c>
      <c r="L67" s="7">
        <v>10040472586.559999</v>
      </c>
      <c r="M67" s="7">
        <v>9811781149.5599995</v>
      </c>
      <c r="N67" s="7">
        <v>42290157.439999998</v>
      </c>
      <c r="O67" s="2">
        <f t="shared" si="2"/>
        <v>0.99580569745478076</v>
      </c>
    </row>
    <row r="68" spans="1:15" ht="25.5" x14ac:dyDescent="0.2">
      <c r="A68" s="3">
        <v>25010117</v>
      </c>
      <c r="B68" s="3">
        <v>133</v>
      </c>
      <c r="C68" s="4" t="s">
        <v>97</v>
      </c>
      <c r="D68" s="7">
        <v>0</v>
      </c>
      <c r="E68" s="7">
        <v>1257901633</v>
      </c>
      <c r="F68" s="7">
        <v>0</v>
      </c>
      <c r="G68" s="7">
        <v>0</v>
      </c>
      <c r="H68" s="7">
        <v>0</v>
      </c>
      <c r="I68" s="7">
        <v>1257901633</v>
      </c>
      <c r="J68" s="7">
        <v>1257896072</v>
      </c>
      <c r="K68" s="7">
        <v>1257896072</v>
      </c>
      <c r="L68" s="7">
        <v>1257896072</v>
      </c>
      <c r="M68" s="7">
        <v>852362308</v>
      </c>
      <c r="N68" s="7">
        <v>5561</v>
      </c>
      <c r="O68" s="2">
        <f t="shared" ref="O68:O75" si="22">+K68/I68</f>
        <v>0.99999557914557535</v>
      </c>
    </row>
    <row r="69" spans="1:15" ht="38.25" x14ac:dyDescent="0.2">
      <c r="A69" s="3">
        <v>25010118</v>
      </c>
      <c r="B69" s="3">
        <v>134</v>
      </c>
      <c r="C69" s="4" t="s">
        <v>98</v>
      </c>
      <c r="D69" s="7">
        <v>0</v>
      </c>
      <c r="E69" s="7">
        <v>8800698335</v>
      </c>
      <c r="F69" s="7">
        <v>0</v>
      </c>
      <c r="G69" s="7">
        <v>0</v>
      </c>
      <c r="H69" s="7">
        <v>0</v>
      </c>
      <c r="I69" s="7">
        <v>8800698335</v>
      </c>
      <c r="J69" s="7">
        <v>8799968703</v>
      </c>
      <c r="K69" s="7">
        <v>8799968703</v>
      </c>
      <c r="L69" s="7">
        <v>8221116663</v>
      </c>
      <c r="M69" s="7">
        <v>6609254522</v>
      </c>
      <c r="N69" s="7">
        <v>729632</v>
      </c>
      <c r="O69" s="2">
        <f t="shared" si="22"/>
        <v>0.99991709385184824</v>
      </c>
    </row>
    <row r="70" spans="1:15" ht="25.5" x14ac:dyDescent="0.2">
      <c r="A70" s="3">
        <v>25010119</v>
      </c>
      <c r="B70" s="3">
        <v>135</v>
      </c>
      <c r="C70" s="4" t="s">
        <v>99</v>
      </c>
      <c r="D70" s="7">
        <v>0</v>
      </c>
      <c r="E70" s="7">
        <v>200601000</v>
      </c>
      <c r="F70" s="7">
        <v>0</v>
      </c>
      <c r="G70" s="7">
        <v>0</v>
      </c>
      <c r="H70" s="7">
        <v>0</v>
      </c>
      <c r="I70" s="7">
        <v>200601000</v>
      </c>
      <c r="J70" s="7">
        <v>199909820</v>
      </c>
      <c r="K70" s="7">
        <v>199909820</v>
      </c>
      <c r="L70" s="7">
        <v>199909820</v>
      </c>
      <c r="M70" s="7">
        <v>4012020</v>
      </c>
      <c r="N70" s="7">
        <v>691180</v>
      </c>
      <c r="O70" s="2">
        <f t="shared" si="22"/>
        <v>0.99655445386613228</v>
      </c>
    </row>
    <row r="71" spans="1:15" ht="38.25" x14ac:dyDescent="0.2">
      <c r="A71" s="3">
        <v>25010120</v>
      </c>
      <c r="B71" s="3">
        <v>136</v>
      </c>
      <c r="C71" s="4" t="s">
        <v>100</v>
      </c>
      <c r="D71" s="7">
        <v>0</v>
      </c>
      <c r="E71" s="7">
        <v>1515936372</v>
      </c>
      <c r="F71" s="7">
        <v>0</v>
      </c>
      <c r="G71" s="7">
        <v>0</v>
      </c>
      <c r="H71" s="7">
        <v>0</v>
      </c>
      <c r="I71" s="7">
        <v>1515936372</v>
      </c>
      <c r="J71" s="7">
        <v>1515936371</v>
      </c>
      <c r="K71" s="7">
        <v>1515936371</v>
      </c>
      <c r="L71" s="7">
        <v>1515936371</v>
      </c>
      <c r="M71" s="7">
        <v>1515936371</v>
      </c>
      <c r="N71" s="7">
        <v>1</v>
      </c>
      <c r="O71" s="2">
        <f t="shared" si="22"/>
        <v>0.99999999934034167</v>
      </c>
    </row>
    <row r="72" spans="1:15" s="1" customFormat="1" x14ac:dyDescent="0.2">
      <c r="A72" s="5" t="s">
        <v>101</v>
      </c>
      <c r="B72" s="5"/>
      <c r="C72" s="8" t="s">
        <v>102</v>
      </c>
      <c r="D72" s="6">
        <f t="shared" ref="D72:M72" si="23">SUM(D73)</f>
        <v>0</v>
      </c>
      <c r="E72" s="6">
        <f t="shared" si="23"/>
        <v>12051075170</v>
      </c>
      <c r="F72" s="6">
        <f t="shared" si="23"/>
        <v>0</v>
      </c>
      <c r="G72" s="6">
        <f t="shared" si="23"/>
        <v>0</v>
      </c>
      <c r="H72" s="6">
        <f t="shared" si="23"/>
        <v>0</v>
      </c>
      <c r="I72" s="6">
        <f t="shared" si="23"/>
        <v>12051075170</v>
      </c>
      <c r="J72" s="6">
        <f t="shared" si="23"/>
        <v>11977696664</v>
      </c>
      <c r="K72" s="6">
        <f t="shared" si="23"/>
        <v>11977696664</v>
      </c>
      <c r="L72" s="6">
        <f t="shared" si="23"/>
        <v>11977696664</v>
      </c>
      <c r="M72" s="6">
        <f t="shared" si="23"/>
        <v>11977696664</v>
      </c>
      <c r="N72" s="6">
        <f>SUM(N73)</f>
        <v>73378506</v>
      </c>
      <c r="O72" s="12">
        <f t="shared" si="22"/>
        <v>0.99391104071919911</v>
      </c>
    </row>
    <row r="73" spans="1:15" s="1" customFormat="1" x14ac:dyDescent="0.2">
      <c r="A73" s="5" t="s">
        <v>103</v>
      </c>
      <c r="B73" s="5"/>
      <c r="C73" s="8" t="s">
        <v>104</v>
      </c>
      <c r="D73" s="6">
        <f>SUM(D74:D75)</f>
        <v>0</v>
      </c>
      <c r="E73" s="6">
        <f t="shared" ref="E73:N73" si="24">SUM(E74:E75)</f>
        <v>12051075170</v>
      </c>
      <c r="F73" s="6">
        <f t="shared" si="24"/>
        <v>0</v>
      </c>
      <c r="G73" s="6">
        <f t="shared" si="24"/>
        <v>0</v>
      </c>
      <c r="H73" s="6">
        <f t="shared" si="24"/>
        <v>0</v>
      </c>
      <c r="I73" s="6">
        <f t="shared" si="24"/>
        <v>12051075170</v>
      </c>
      <c r="J73" s="6">
        <f t="shared" si="24"/>
        <v>11977696664</v>
      </c>
      <c r="K73" s="6">
        <f t="shared" si="24"/>
        <v>11977696664</v>
      </c>
      <c r="L73" s="6">
        <f t="shared" si="24"/>
        <v>11977696664</v>
      </c>
      <c r="M73" s="6">
        <f t="shared" si="24"/>
        <v>11977696664</v>
      </c>
      <c r="N73" s="6">
        <f t="shared" si="24"/>
        <v>73378506</v>
      </c>
      <c r="O73" s="12">
        <f t="shared" si="22"/>
        <v>0.99391104071919911</v>
      </c>
    </row>
    <row r="74" spans="1:15" ht="25.5" x14ac:dyDescent="0.2">
      <c r="A74" s="3">
        <v>25020110</v>
      </c>
      <c r="B74" s="3">
        <v>115</v>
      </c>
      <c r="C74" s="4" t="s">
        <v>105</v>
      </c>
      <c r="D74" s="7">
        <v>0</v>
      </c>
      <c r="E74" s="7">
        <v>1621075170</v>
      </c>
      <c r="F74" s="7">
        <v>0</v>
      </c>
      <c r="G74" s="7">
        <v>0</v>
      </c>
      <c r="H74" s="7">
        <v>0</v>
      </c>
      <c r="I74" s="7">
        <v>1621075170</v>
      </c>
      <c r="J74" s="7">
        <v>1547696664</v>
      </c>
      <c r="K74" s="7">
        <v>1547696664</v>
      </c>
      <c r="L74" s="7">
        <v>1547696664</v>
      </c>
      <c r="M74" s="7">
        <v>1547696664</v>
      </c>
      <c r="N74" s="7">
        <v>73378506</v>
      </c>
      <c r="O74" s="2">
        <f t="shared" si="22"/>
        <v>0.95473466785627226</v>
      </c>
    </row>
    <row r="75" spans="1:15" ht="38.25" x14ac:dyDescent="0.2">
      <c r="A75" s="3">
        <v>25020112</v>
      </c>
      <c r="B75" s="3">
        <v>130</v>
      </c>
      <c r="C75" s="4" t="s">
        <v>106</v>
      </c>
      <c r="D75" s="7">
        <v>0</v>
      </c>
      <c r="E75" s="7">
        <v>10430000000</v>
      </c>
      <c r="F75" s="7">
        <v>0</v>
      </c>
      <c r="G75" s="7">
        <v>0</v>
      </c>
      <c r="H75" s="7">
        <v>0</v>
      </c>
      <c r="I75" s="7">
        <v>10430000000</v>
      </c>
      <c r="J75" s="7">
        <v>10430000000</v>
      </c>
      <c r="K75" s="7">
        <v>10430000000</v>
      </c>
      <c r="L75" s="7">
        <v>10430000000</v>
      </c>
      <c r="M75" s="7">
        <v>10430000000</v>
      </c>
      <c r="N75" s="7">
        <v>0</v>
      </c>
      <c r="O75" s="2">
        <f t="shared" si="22"/>
        <v>1</v>
      </c>
    </row>
  </sheetData>
  <autoFilter ref="A2:O75"/>
  <mergeCells count="1">
    <mergeCell ref="A1:O1"/>
  </mergeCells>
  <pageMargins left="0" right="0" top="0" bottom="0" header="0" footer="0"/>
  <pageSetup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EJECUCION DE INGRESOS NOVIEMBRE</vt:lpstr>
      <vt:lpstr>EJECUCION DE INGRESOS OCTUBRE</vt:lpstr>
      <vt:lpstr>EJECUCION DE INGRESOS DICIEMBRE</vt:lpstr>
      <vt:lpstr>EJECUCION DE GASTOS OCTUBRE</vt:lpstr>
      <vt:lpstr>EJECUCION DE GASTOS NOVIEMBRE</vt:lpstr>
      <vt:lpstr>EJECUCION DE GASTOS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Susana Meza Diaz</cp:lastModifiedBy>
  <dcterms:created xsi:type="dcterms:W3CDTF">2020-01-08T18:11:20Z</dcterms:created>
  <dcterms:modified xsi:type="dcterms:W3CDTF">2020-01-27T15:40:14Z</dcterms:modified>
</cp:coreProperties>
</file>