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13_ncr:1_{E1CF79A4-17A2-4209-9ADB-32D5AD3B5918}" xr6:coauthVersionLast="40" xr6:coauthVersionMax="40" xr10:uidLastSave="{00000000-0000-0000-0000-000000000000}"/>
  <bookViews>
    <workbookView xWindow="240" yWindow="105" windowWidth="14805" windowHeight="8010" firstSheet="1" activeTab="5" xr2:uid="{00000000-000D-0000-FFFF-FFFF00000000}"/>
  </bookViews>
  <sheets>
    <sheet name="EJEC. INGRESOS ABRIL" sheetId="2" r:id="rId1"/>
    <sheet name="EJEC. INGRESOS MAYO " sheetId="3" r:id="rId2"/>
    <sheet name="EJEC. INGRESOS JUNIO" sheetId="4" r:id="rId3"/>
    <sheet name="EJEC. GASTOS ABRIL" sheetId="5" r:id="rId4"/>
    <sheet name="EJEC GASTOS MAYO" sheetId="6" r:id="rId5"/>
    <sheet name="EJEC GASTOS JUNIO" sheetId="7" r:id="rId6"/>
  </sheets>
  <definedNames>
    <definedName name="_xlnm._FilterDatabase" localSheetId="5" hidden="1">'EJEC GASTOS JUNIO'!$A$2:$N$70</definedName>
    <definedName name="_xlnm._FilterDatabase" localSheetId="4" hidden="1">'EJEC GASTOS MAYO'!$A$2:$N$70</definedName>
    <definedName name="_xlnm._FilterDatabase" localSheetId="3" hidden="1">'EJEC. GASTOS ABRIL'!$A$2:$O$69</definedName>
    <definedName name="_xlnm._FilterDatabase" localSheetId="0" hidden="1">'EJEC. INGRESOS ABRIL'!$A$2:$K$31</definedName>
    <definedName name="_xlnm._FilterDatabase" localSheetId="2" hidden="1">'EJEC. INGRESOS JUNIO'!$A$2:$I$31</definedName>
    <definedName name="_xlnm._FilterDatabase" localSheetId="1" hidden="1">'EJEC. INGRESOS MAYO '!$A$2:$I$31</definedName>
  </definedNames>
  <calcPr calcId="181029"/>
</workbook>
</file>

<file path=xl/calcChain.xml><?xml version="1.0" encoding="utf-8"?>
<calcChain xmlns="http://schemas.openxmlformats.org/spreadsheetml/2006/main">
  <c r="O3" i="7" l="1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B3" i="5"/>
  <c r="O3" i="5"/>
  <c r="B4" i="5"/>
  <c r="O4" i="5"/>
  <c r="B5" i="5"/>
  <c r="O5" i="5"/>
  <c r="B6" i="5"/>
  <c r="O6" i="5"/>
  <c r="O7" i="5"/>
  <c r="O8" i="5"/>
  <c r="O9" i="5"/>
  <c r="O10" i="5"/>
  <c r="O11" i="5"/>
  <c r="O12" i="5"/>
  <c r="O13" i="5"/>
  <c r="O14" i="5"/>
  <c r="O15" i="5"/>
  <c r="O16" i="5"/>
  <c r="O17" i="5"/>
  <c r="B18" i="5"/>
  <c r="O18" i="5"/>
  <c r="O19" i="5"/>
  <c r="O20" i="5"/>
  <c r="B21" i="5"/>
  <c r="O21" i="5"/>
  <c r="O22" i="5"/>
  <c r="O23" i="5"/>
  <c r="O24" i="5"/>
  <c r="B25" i="5"/>
  <c r="O25" i="5"/>
  <c r="O26" i="5"/>
  <c r="O27" i="5"/>
  <c r="O28" i="5"/>
  <c r="B29" i="5"/>
  <c r="O29" i="5"/>
  <c r="B30" i="5"/>
  <c r="O30" i="5"/>
  <c r="O31" i="5"/>
  <c r="B32" i="5"/>
  <c r="O32" i="5"/>
  <c r="O33" i="5"/>
  <c r="O34" i="5"/>
  <c r="O35" i="5"/>
  <c r="O36" i="5"/>
  <c r="O37" i="5"/>
  <c r="O38" i="5"/>
  <c r="B39" i="5"/>
  <c r="O39" i="5"/>
  <c r="O40" i="5"/>
  <c r="O41" i="5"/>
  <c r="B42" i="5"/>
  <c r="O42" i="5"/>
  <c r="O43" i="5"/>
  <c r="O44" i="5"/>
  <c r="O45" i="5"/>
  <c r="O46" i="5"/>
  <c r="O47" i="5"/>
  <c r="B48" i="5"/>
  <c r="O48" i="5"/>
  <c r="B49" i="5"/>
  <c r="O49" i="5"/>
  <c r="B50" i="5"/>
  <c r="O50" i="5"/>
  <c r="O51" i="5"/>
  <c r="B52" i="5"/>
  <c r="O52" i="5"/>
  <c r="B53" i="5"/>
  <c r="O53" i="5"/>
  <c r="B54" i="5"/>
  <c r="O54" i="5"/>
  <c r="O55" i="5"/>
  <c r="B56" i="5"/>
  <c r="O56" i="5"/>
  <c r="B57" i="5"/>
  <c r="O57" i="5"/>
  <c r="B58" i="5"/>
  <c r="O58" i="5"/>
  <c r="O59" i="5"/>
  <c r="O60" i="5"/>
  <c r="O61" i="5"/>
  <c r="O62" i="5"/>
  <c r="O63" i="5"/>
  <c r="O64" i="5"/>
  <c r="O65" i="5"/>
  <c r="B66" i="5"/>
  <c r="O66" i="5"/>
  <c r="B67" i="5"/>
  <c r="O67" i="5"/>
  <c r="O68" i="5"/>
  <c r="O69" i="5"/>
  <c r="J4" i="2" l="1"/>
  <c r="J5" i="2"/>
  <c r="J7" i="2"/>
  <c r="J8" i="2"/>
  <c r="J9" i="2"/>
  <c r="J11" i="2"/>
  <c r="J18" i="2"/>
  <c r="J19" i="2"/>
  <c r="J20" i="2"/>
  <c r="J21" i="2"/>
  <c r="J22" i="2"/>
  <c r="J23" i="2"/>
  <c r="J24" i="2"/>
  <c r="J28" i="2"/>
  <c r="J29" i="2"/>
  <c r="J30" i="2"/>
  <c r="J3" i="2"/>
  <c r="J4" i="3"/>
  <c r="J5" i="3"/>
  <c r="J6" i="3"/>
  <c r="J7" i="3"/>
  <c r="J8" i="3"/>
  <c r="J9" i="3"/>
  <c r="J10" i="3"/>
  <c r="J11" i="3"/>
  <c r="J18" i="3"/>
  <c r="J19" i="3"/>
  <c r="J20" i="3"/>
  <c r="J21" i="3"/>
  <c r="J22" i="3"/>
  <c r="J23" i="3"/>
  <c r="J24" i="3"/>
  <c r="J25" i="3"/>
  <c r="J29" i="3"/>
  <c r="J30" i="3"/>
  <c r="J31" i="3"/>
  <c r="J3" i="3"/>
  <c r="B4" i="4"/>
  <c r="B5" i="4"/>
  <c r="B6" i="4"/>
  <c r="B3" i="4"/>
  <c r="J7" i="4"/>
  <c r="J8" i="4"/>
  <c r="J11" i="4"/>
  <c r="J18" i="4"/>
  <c r="J19" i="4"/>
  <c r="J20" i="4"/>
  <c r="J21" i="4"/>
  <c r="J22" i="4"/>
  <c r="J23" i="4"/>
  <c r="J24" i="4"/>
  <c r="J25" i="4"/>
  <c r="J29" i="4"/>
  <c r="J30" i="4"/>
  <c r="J31" i="4"/>
  <c r="J3" i="4"/>
  <c r="D6" i="4"/>
  <c r="D5" i="4" s="1"/>
  <c r="E6" i="4"/>
  <c r="E5" i="4" s="1"/>
  <c r="F6" i="4"/>
  <c r="F5" i="4" s="1"/>
  <c r="G6" i="4"/>
  <c r="G5" i="4" s="1"/>
  <c r="H6" i="4"/>
  <c r="H5" i="4" s="1"/>
  <c r="I7" i="4"/>
  <c r="I8" i="4"/>
  <c r="D10" i="4"/>
  <c r="D9" i="4" s="1"/>
  <c r="E10" i="4"/>
  <c r="E9" i="4" s="1"/>
  <c r="F10" i="4"/>
  <c r="F9" i="4" s="1"/>
  <c r="G10" i="4"/>
  <c r="G9" i="4" s="1"/>
  <c r="H10" i="4"/>
  <c r="H9" i="4" s="1"/>
  <c r="I11" i="4"/>
  <c r="I10" i="4" s="1"/>
  <c r="I9" i="4" s="1"/>
  <c r="D13" i="4"/>
  <c r="D12" i="4" s="1"/>
  <c r="E13" i="4"/>
  <c r="E12" i="4" s="1"/>
  <c r="F13" i="4"/>
  <c r="F12" i="4" s="1"/>
  <c r="G13" i="4"/>
  <c r="G12" i="4" s="1"/>
  <c r="H13" i="4"/>
  <c r="H12" i="4" s="1"/>
  <c r="I13" i="4"/>
  <c r="I12" i="4" s="1"/>
  <c r="D17" i="4"/>
  <c r="D16" i="4" s="1"/>
  <c r="D15" i="4" s="1"/>
  <c r="E17" i="4"/>
  <c r="E16" i="4" s="1"/>
  <c r="F17" i="4"/>
  <c r="F16" i="4" s="1"/>
  <c r="G17" i="4"/>
  <c r="G16" i="4" s="1"/>
  <c r="H17" i="4"/>
  <c r="H16" i="4" s="1"/>
  <c r="I18" i="4"/>
  <c r="I19" i="4"/>
  <c r="I20" i="4"/>
  <c r="I21" i="4"/>
  <c r="I22" i="4"/>
  <c r="I23" i="4"/>
  <c r="I24" i="4"/>
  <c r="I25" i="4"/>
  <c r="E26" i="4"/>
  <c r="F26" i="4"/>
  <c r="G26" i="4"/>
  <c r="H26" i="4"/>
  <c r="I30" i="4"/>
  <c r="I31" i="4"/>
  <c r="J26" i="4" l="1"/>
  <c r="J16" i="4"/>
  <c r="J9" i="4"/>
  <c r="G15" i="4"/>
  <c r="I6" i="4"/>
  <c r="I5" i="4" s="1"/>
  <c r="I4" i="4" s="1"/>
  <c r="J10" i="4"/>
  <c r="I26" i="4"/>
  <c r="F15" i="4"/>
  <c r="H4" i="4"/>
  <c r="J17" i="4"/>
  <c r="J6" i="4"/>
  <c r="E15" i="4"/>
  <c r="J5" i="4"/>
  <c r="I17" i="4"/>
  <c r="I16" i="4" s="1"/>
  <c r="E4" i="4"/>
  <c r="H15" i="4"/>
  <c r="J15" i="4" s="1"/>
  <c r="F4" i="4"/>
  <c r="G4" i="4"/>
  <c r="D4" i="4"/>
  <c r="I30" i="3"/>
  <c r="I26" i="3" s="1"/>
  <c r="H26" i="3"/>
  <c r="J26" i="3" s="1"/>
  <c r="I25" i="3"/>
  <c r="I24" i="3"/>
  <c r="I23" i="3"/>
  <c r="I22" i="3"/>
  <c r="I21" i="3"/>
  <c r="I20" i="3"/>
  <c r="I19" i="3"/>
  <c r="I18" i="3"/>
  <c r="H17" i="3"/>
  <c r="J17" i="3" s="1"/>
  <c r="I4" i="3"/>
  <c r="I15" i="4" l="1"/>
  <c r="I3" i="4" s="1"/>
  <c r="J4" i="4"/>
  <c r="I17" i="3"/>
  <c r="I16" i="3" s="1"/>
  <c r="I15" i="3" s="1"/>
  <c r="I3" i="3" s="1"/>
  <c r="H15" i="3"/>
  <c r="J15" i="3" s="1"/>
  <c r="H16" i="3"/>
  <c r="J16" i="3" s="1"/>
  <c r="I30" i="2" l="1"/>
  <c r="I29" i="2"/>
  <c r="H25" i="2"/>
  <c r="G25" i="2"/>
  <c r="F25" i="2"/>
  <c r="E25" i="2"/>
  <c r="I24" i="2"/>
  <c r="I23" i="2"/>
  <c r="I22" i="2"/>
  <c r="I21" i="2"/>
  <c r="I20" i="2"/>
  <c r="I19" i="2"/>
  <c r="I18" i="2"/>
  <c r="H17" i="2"/>
  <c r="G17" i="2"/>
  <c r="G16" i="2" s="1"/>
  <c r="F17" i="2"/>
  <c r="F16" i="2" s="1"/>
  <c r="E17" i="2"/>
  <c r="E16" i="2" s="1"/>
  <c r="D17" i="2"/>
  <c r="D16" i="2" s="1"/>
  <c r="D15" i="2" s="1"/>
  <c r="I13" i="2"/>
  <c r="I12" i="2" s="1"/>
  <c r="D13" i="2"/>
  <c r="I11" i="2"/>
  <c r="I10" i="2" s="1"/>
  <c r="I9" i="2" s="1"/>
  <c r="H10" i="2"/>
  <c r="G10" i="2"/>
  <c r="F10" i="2"/>
  <c r="E10" i="2"/>
  <c r="D10" i="2"/>
  <c r="I8" i="2"/>
  <c r="I7" i="2"/>
  <c r="H6" i="2"/>
  <c r="G6" i="2"/>
  <c r="F6" i="2"/>
  <c r="E6" i="2"/>
  <c r="D6" i="2"/>
  <c r="J25" i="2" l="1"/>
  <c r="J10" i="2"/>
  <c r="H16" i="2"/>
  <c r="J16" i="2" s="1"/>
  <c r="J17" i="2"/>
  <c r="J6" i="2"/>
  <c r="I25" i="2"/>
  <c r="H15" i="2"/>
  <c r="E15" i="2"/>
  <c r="F15" i="2"/>
  <c r="I17" i="2"/>
  <c r="I16" i="2" s="1"/>
  <c r="I15" i="2" s="1"/>
  <c r="I6" i="2"/>
  <c r="I5" i="2" s="1"/>
  <c r="I4" i="2" s="1"/>
  <c r="G15" i="2"/>
  <c r="J15" i="2" l="1"/>
  <c r="I3" i="2"/>
</calcChain>
</file>

<file path=xl/sharedStrings.xml><?xml version="1.0" encoding="utf-8"?>
<sst xmlns="http://schemas.openxmlformats.org/spreadsheetml/2006/main" count="770" uniqueCount="230">
  <si>
    <t>EJECUCION DE INGRESOS AL MES DE ABRIL DE 2019</t>
  </si>
  <si>
    <t xml:space="preserve"> RUBRO</t>
  </si>
  <si>
    <t>NOMBRE</t>
  </si>
  <si>
    <t>INICIAL</t>
  </si>
  <si>
    <t>ADICIONES</t>
  </si>
  <si>
    <t>REDUCCIONES</t>
  </si>
  <si>
    <t>PRESUPUESTO              DEFINITIVO</t>
  </si>
  <si>
    <t xml:space="preserve">                     TOTAL RECAUDO</t>
  </si>
  <si>
    <t xml:space="preserve">SALDO POR      EJECUTAR </t>
  </si>
  <si>
    <t>1</t>
  </si>
  <si>
    <t>INGRESOS TOTALES</t>
  </si>
  <si>
    <t>11</t>
  </si>
  <si>
    <t>INGRESOS CORRIENTES</t>
  </si>
  <si>
    <t>1101</t>
  </si>
  <si>
    <t>INGRESOS DE EXPLOTACION</t>
  </si>
  <si>
    <t>110101</t>
  </si>
  <si>
    <t>VENTA DE BIENES Y SERVICIOS</t>
  </si>
  <si>
    <t>Administracion de  Proyectos</t>
  </si>
  <si>
    <t>Servicio de Gruas</t>
  </si>
  <si>
    <t>APORTES Y TRANSFERENCIAS</t>
  </si>
  <si>
    <t>APORTES DIRECTOS</t>
  </si>
  <si>
    <t>Transferencias Municipio de Itagüí</t>
  </si>
  <si>
    <t>OTROS INGRESOS CORRIENTES</t>
  </si>
  <si>
    <t>RECONOCIMIENTO INCAPACIDADES</t>
  </si>
  <si>
    <t>Incapacidades Seguridad social</t>
  </si>
  <si>
    <t>INGRESOS DE CAPITAL</t>
  </si>
  <si>
    <t>OTROS RECURSOS DE CAPITAL</t>
  </si>
  <si>
    <t>DEL NIVEL MUNICIPAL</t>
  </si>
  <si>
    <t>Conv Interadmon de Asociacion 049 de 2017 Municipio Itagui - ADELI Modernizacion, Ornato y Ahorro Energetico (vigencia futura 001)</t>
  </si>
  <si>
    <t>Convenio 049 proyecto 4, gestión social y predial ayurá y compra de predios induamerica (adición 3)</t>
  </si>
  <si>
    <t>Convenio Interadministrativo N° SI 330 - 2018 para poner en marcha el proyecto del centro de desarrollo cultural y ambiental el caribe</t>
  </si>
  <si>
    <t>Convenio Interadministrativo N°SI334 - 2018 para poner en marcha el proyecto de reposicion de la infraestructura fisica del centro de salud Santa Maria de la ESE hospital del sur Gabriel Jaramillo Piedrahita</t>
  </si>
  <si>
    <t>Ejecución Convenio Interadministrativo N°SI 349 - 2018  para la construcción y renovación del Complejo Deportivo Oscar López Escobar del Municipio de Itagüí</t>
  </si>
  <si>
    <t>Convenio interadministrativo N° SGM 070 - 2019 proyecto de educacion y cultura ciudadana, con gestores y vigias pedagogicos del espacio publico en el Municipio de Itagüí</t>
  </si>
  <si>
    <t>convenio interadministrativo N° SM - 089 -2019 proyecto de modernizacion y actualizacion de la red semaforica del Municipio de Itagüí</t>
  </si>
  <si>
    <t>RECURSOS DEL BALANCE Y CXC</t>
  </si>
  <si>
    <t>Administracion de Proyectos Vig. Anteriores</t>
  </si>
  <si>
    <t>Transferencias Mun. Itagui Vig. Anteriores</t>
  </si>
  <si>
    <t>PASIVO CONTIGENTE CONCYPA CONVENIO 049 MODERNIZACIÓN Y AHORRO ENERGETICO VIG 2018</t>
  </si>
  <si>
    <t>CXC Convenio Interadministrativo SI 349-2018 para la construcción y renovación del complejo deportivo Oscar López Escobar del Municipio de Itagui</t>
  </si>
  <si>
    <t>Existencia caja y banco Recursos Propios</t>
  </si>
  <si>
    <t>Modulo de Presupuesto v6</t>
  </si>
  <si>
    <t>EJECUCION DE INGRESOS AL 31 DE MAYO DE 2019</t>
  </si>
  <si>
    <t>PRESUPUESTO DEFINITIVO</t>
  </si>
  <si>
    <t>TOTAL RECAUDO</t>
  </si>
  <si>
    <t xml:space="preserve">              SALDO POR
                 EJECUTAR </t>
  </si>
  <si>
    <t>Convenio Interadministrativo N° SI-240-2019 primera fase de demolición del proyecto INDUAMERICA</t>
  </si>
  <si>
    <t>102</t>
  </si>
  <si>
    <t>108</t>
  </si>
  <si>
    <t>101</t>
  </si>
  <si>
    <t>115</t>
  </si>
  <si>
    <t>126</t>
  </si>
  <si>
    <t>128</t>
  </si>
  <si>
    <t>129</t>
  </si>
  <si>
    <t>130</t>
  </si>
  <si>
    <t>131</t>
  </si>
  <si>
    <t>132</t>
  </si>
  <si>
    <t>11010101</t>
  </si>
  <si>
    <t>11010102</t>
  </si>
  <si>
    <t>11020100</t>
  </si>
  <si>
    <t>11030300</t>
  </si>
  <si>
    <t>12040100</t>
  </si>
  <si>
    <t>12040124</t>
  </si>
  <si>
    <t>12040127</t>
  </si>
  <si>
    <t>12040128</t>
  </si>
  <si>
    <t>12040129</t>
  </si>
  <si>
    <t>12040130</t>
  </si>
  <si>
    <t>12040131</t>
  </si>
  <si>
    <t>12050100</t>
  </si>
  <si>
    <t>12050101</t>
  </si>
  <si>
    <t>12050110</t>
  </si>
  <si>
    <t>12050112</t>
  </si>
  <si>
    <t>12050113</t>
  </si>
  <si>
    <t>FUENTE</t>
  </si>
  <si>
    <t>133</t>
  </si>
  <si>
    <t>12040132</t>
  </si>
  <si>
    <t>EJECUCION DE INGRESOS JUNIO DE 2019</t>
  </si>
  <si>
    <t>%EJECUCION</t>
  </si>
  <si>
    <t/>
  </si>
  <si>
    <t>Ejecución Convenio Interadministrativo SI 349-2018 para la construcción y renovación del complejo deportivo Oscar López Escobar del Municipio de Itagui</t>
  </si>
  <si>
    <t>CON RECURSOS DE DESTINACIÓN PRESTABLECIDA</t>
  </si>
  <si>
    <t>250201</t>
  </si>
  <si>
    <t>CON RECURSOS DEL BALANCE Y CXC</t>
  </si>
  <si>
    <t>2502</t>
  </si>
  <si>
    <t>Ejecucion convenio interadministrativo N° SM - 089 -2019 proyecto de modernizacion y actualizacion de la red semaforica del Municipio de Itagüí</t>
  </si>
  <si>
    <t>Ejeción Convenio interadministrativo N° SGM 070 - 2019 proyecto de educacion y cultura ciudadana, con gestores y vigias pedagogicos del espacio publico en el Municipio de Itagüí</t>
  </si>
  <si>
    <t>Ejecucion Convenio Interadministrativo N°SI 349 - 2018  para la construcción y renovación del Complejo Deportivo Oscar Lopez Escobar del Municipio de Itagüí</t>
  </si>
  <si>
    <t>Ejecucion Convenio Interadministrativo N°SI334 - 2018 para poner en marcha el proyecto de reposicion de la infraestructura fisica del centro de salud Santa Maria de la ESE hospital del sur Gabriel Jaramillo Piedrahita</t>
  </si>
  <si>
    <t>Ejecución Convenio Interadministrativo N° SI 330 - 2018 para poner en marcha el proyecto del centro de desarrollo cultural y ambiental el caribe</t>
  </si>
  <si>
    <t>Ejecución Convenio 049 proyecto 4, gestión social y predial ayurá y compra de predios induamerica (adición 3)</t>
  </si>
  <si>
    <t>Ejecucion Conv Interadmon de Asociacion 049 de 2017 Municipio Itagui - ADELI Modernizacion, Ornato y Ahorro Energetico</t>
  </si>
  <si>
    <t>CONVENIOS INTERADMINISTRATIVOS</t>
  </si>
  <si>
    <t>250101</t>
  </si>
  <si>
    <t>2501</t>
  </si>
  <si>
    <t>25</t>
  </si>
  <si>
    <t>Proyectos Estrategicos de Desarrollo Urbanistico Mpio Itagui - Adeli</t>
  </si>
  <si>
    <t>PROYECTOS DE INVERSION</t>
  </si>
  <si>
    <t>240101</t>
  </si>
  <si>
    <t>INVERSIONES DE CAPITAL</t>
  </si>
  <si>
    <t>2401</t>
  </si>
  <si>
    <t>GASTOS DE INVERSION</t>
  </si>
  <si>
    <t>24</t>
  </si>
  <si>
    <t>Servicio de Grúas</t>
  </si>
  <si>
    <t>GASTOS OPERATIVOS</t>
  </si>
  <si>
    <t>220301</t>
  </si>
  <si>
    <t>GASTOS DE SERVICIOS</t>
  </si>
  <si>
    <t>2203</t>
  </si>
  <si>
    <t>GASTOS DE OPERACIÓN</t>
  </si>
  <si>
    <t>22</t>
  </si>
  <si>
    <t>Otros Gastos Financieros</t>
  </si>
  <si>
    <t>Retención rendimientos Financieros</t>
  </si>
  <si>
    <t>Comisiones</t>
  </si>
  <si>
    <t>Gravamen Movimientos Financieros</t>
  </si>
  <si>
    <t>Chequeras, libretas</t>
  </si>
  <si>
    <t>GASTOS FINANCIEROS</t>
  </si>
  <si>
    <t>210204</t>
  </si>
  <si>
    <t>Impuestos nacionales</t>
  </si>
  <si>
    <t>Impuestos municipales</t>
  </si>
  <si>
    <t>IMPUESTOS Y MULTAS</t>
  </si>
  <si>
    <t>210203</t>
  </si>
  <si>
    <t>Adquisición muebles y equipos de oficina</t>
  </si>
  <si>
    <t>Adquisición Software Operador Recaudo de Servicios de Terceros</t>
  </si>
  <si>
    <t>Actualización y Soporte Software Administrativo y Financiero</t>
  </si>
  <si>
    <t>Servicios De Comunicación</t>
  </si>
  <si>
    <t>Gastos varios e imprevistos</t>
  </si>
  <si>
    <t>Seguros Y Pólizas</t>
  </si>
  <si>
    <t>ADQUISICIÓN DE SERVICIOS</t>
  </si>
  <si>
    <t>210202</t>
  </si>
  <si>
    <t>Materiales Y Suministros</t>
  </si>
  <si>
    <t>ADQUISICIÓN DE BIENES</t>
  </si>
  <si>
    <t>210201</t>
  </si>
  <si>
    <t>GASTOS GENERALES</t>
  </si>
  <si>
    <t>2102</t>
  </si>
  <si>
    <t>Sena</t>
  </si>
  <si>
    <t>ICBF</t>
  </si>
  <si>
    <t>Cajas de Compensación Familiar</t>
  </si>
  <si>
    <t>CONTRIBUCIONES PARAFISCALES</t>
  </si>
  <si>
    <t>210105</t>
  </si>
  <si>
    <t>Aportes para Riesgos Profesionales</t>
  </si>
  <si>
    <t>Aportes para Pensiones</t>
  </si>
  <si>
    <t>Aportes para salud</t>
  </si>
  <si>
    <t>APORTES PREVISION Y SEGURIDAD SOCIAL- SECTOR PRIVADO</t>
  </si>
  <si>
    <t>210103</t>
  </si>
  <si>
    <t>Fortalecimiento Institucional</t>
  </si>
  <si>
    <t>Servicios Técnicos</t>
  </si>
  <si>
    <t>SERVICIOS PERSONALES INDIRECTOS</t>
  </si>
  <si>
    <t>210102</t>
  </si>
  <si>
    <t>Viáticos y Gastos de Viaje</t>
  </si>
  <si>
    <t>Bienestar Laboral y Capacitaciones</t>
  </si>
  <si>
    <t>Intereses a las Cesantías</t>
  </si>
  <si>
    <t>Cesantías</t>
  </si>
  <si>
    <t>Prima de Servicios</t>
  </si>
  <si>
    <t>Bonificación por Servicios Decreto Nacional</t>
  </si>
  <si>
    <t>Bonificación por Recreación</t>
  </si>
  <si>
    <t>Vacaciones</t>
  </si>
  <si>
    <t>Prima De Vacaciones</t>
  </si>
  <si>
    <t>Prima De Navidad</t>
  </si>
  <si>
    <t>Sueldos</t>
  </si>
  <si>
    <t>SERVICIOS PERSONALES DIRECTOS</t>
  </si>
  <si>
    <t>210101</t>
  </si>
  <si>
    <t>GASOS DE PERSONAL</t>
  </si>
  <si>
    <t>2101</t>
  </si>
  <si>
    <t>GASTOS DE FUNCIONAMIENTO</t>
  </si>
  <si>
    <t>21</t>
  </si>
  <si>
    <t>GASTOS TOTALES</t>
  </si>
  <si>
    <t>2</t>
  </si>
  <si>
    <t>PRESUPUESTO
 DISPONIBLE</t>
  </si>
  <si>
    <t>PAGOS</t>
  </si>
  <si>
    <t>OBLIGACION</t>
  </si>
  <si>
    <t>COMPROMISOS</t>
  </si>
  <si>
    <t>DISPONIBIL</t>
  </si>
  <si>
    <t>PRESUPUESTO     DEFINITIVO</t>
  </si>
  <si>
    <t xml:space="preserve"> CONTRA
CREDITOS</t>
  </si>
  <si>
    <t>CREDITOS</t>
  </si>
  <si>
    <t>REDUCC.</t>
  </si>
  <si>
    <t>CODIGO</t>
  </si>
  <si>
    <t>EJECUCION DE GASTOS  DE ABRIL DE 2019</t>
  </si>
  <si>
    <t>Pasivo contigente concypa convenio 049 modernización y ahorro energetico vig 2018</t>
  </si>
  <si>
    <t>Ejecucion Convenio Interadministrativo N° SI-240-2019 primera fase de demolición del proyecto INDUAMERICA</t>
  </si>
  <si>
    <t>PRESUPUESTO
           DISPONIBLE</t>
  </si>
  <si>
    <t>PRESUPUESTO
DEFINITIVO</t>
  </si>
  <si>
    <t xml:space="preserve"> CONTRA
               CREDITOS</t>
  </si>
  <si>
    <t>EJECUCION DE GASTOS AL 31 DE MAYO DE 2019</t>
  </si>
  <si>
    <t>25020112</t>
  </si>
  <si>
    <t>25020110</t>
  </si>
  <si>
    <t>25010117</t>
  </si>
  <si>
    <t>25010116</t>
  </si>
  <si>
    <t>25010115</t>
  </si>
  <si>
    <t>25010114</t>
  </si>
  <si>
    <t>25010113</t>
  </si>
  <si>
    <t>25010112</t>
  </si>
  <si>
    <t>25010110</t>
  </si>
  <si>
    <t>25010100</t>
  </si>
  <si>
    <t>24010100</t>
  </si>
  <si>
    <t>22030100</t>
  </si>
  <si>
    <t>21020404</t>
  </si>
  <si>
    <t>21020403</t>
  </si>
  <si>
    <t>21020402</t>
  </si>
  <si>
    <t>21020401</t>
  </si>
  <si>
    <t>21020400</t>
  </si>
  <si>
    <t>21020301</t>
  </si>
  <si>
    <t>21020300</t>
  </si>
  <si>
    <t>21020209</t>
  </si>
  <si>
    <t>21020208</t>
  </si>
  <si>
    <t>21020207</t>
  </si>
  <si>
    <t>21020205</t>
  </si>
  <si>
    <t>21020204</t>
  </si>
  <si>
    <t>21020201</t>
  </si>
  <si>
    <t>21020100</t>
  </si>
  <si>
    <t>21010502</t>
  </si>
  <si>
    <t>21010501</t>
  </si>
  <si>
    <t>21010500</t>
  </si>
  <si>
    <t>21010302</t>
  </si>
  <si>
    <t>21010301</t>
  </si>
  <si>
    <t>21010300</t>
  </si>
  <si>
    <t>21010202</t>
  </si>
  <si>
    <t>21010201</t>
  </si>
  <si>
    <t>21010110</t>
  </si>
  <si>
    <t>21010109</t>
  </si>
  <si>
    <t>21010108</t>
  </si>
  <si>
    <t>21010107</t>
  </si>
  <si>
    <t>21010106</t>
  </si>
  <si>
    <t>21010105</t>
  </si>
  <si>
    <t>21010104</t>
  </si>
  <si>
    <t>21010103</t>
  </si>
  <si>
    <t>21010102</t>
  </si>
  <si>
    <t>21010101</t>
  </si>
  <si>
    <t>21010100</t>
  </si>
  <si>
    <t>CONCEPTO</t>
  </si>
  <si>
    <t>EJECUCION DE GASTOS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</si>
</sst>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2"/>
    <xf numFmtId="0" fontId="3" fillId="0" borderId="2" xfId="2" applyFont="1" applyBorder="1" applyAlignment="1">
      <alignment vertical="top"/>
    </xf>
    <xf numFmtId="164" fontId="3" fillId="0" borderId="2" xfId="2" applyNumberFormat="1" applyFont="1" applyBorder="1" applyAlignment="1">
      <alignment vertical="top"/>
    </xf>
    <xf numFmtId="0" fontId="2" fillId="0" borderId="2" xfId="2" applyBorder="1" applyAlignment="1">
      <alignment vertical="top"/>
    </xf>
    <xf numFmtId="164" fontId="2" fillId="0" borderId="2" xfId="2" applyNumberFormat="1" applyBorder="1" applyAlignment="1">
      <alignment vertical="top"/>
    </xf>
    <xf numFmtId="0" fontId="2" fillId="0" borderId="2" xfId="2" applyBorder="1" applyAlignment="1">
      <alignment vertical="top" wrapText="1"/>
    </xf>
    <xf numFmtId="0" fontId="2" fillId="0" borderId="2" xfId="2" applyBorder="1" applyAlignment="1">
      <alignment horizontal="left" vertical="top"/>
    </xf>
    <xf numFmtId="0" fontId="3" fillId="0" borderId="2" xfId="2" applyFont="1" applyBorder="1" applyAlignment="1">
      <alignment vertical="top" wrapText="1"/>
    </xf>
    <xf numFmtId="0" fontId="2" fillId="0" borderId="2" xfId="2" applyBorder="1"/>
    <xf numFmtId="0" fontId="3" fillId="2" borderId="2" xfId="2" applyFont="1" applyFill="1" applyBorder="1" applyAlignment="1">
      <alignment vertical="top"/>
    </xf>
    <xf numFmtId="0" fontId="3" fillId="2" borderId="2" xfId="2" applyFont="1" applyFill="1" applyBorder="1"/>
    <xf numFmtId="0" fontId="3" fillId="2" borderId="2" xfId="2" applyFont="1" applyFill="1" applyBorder="1" applyAlignment="1">
      <alignment horizontal="center" vertical="top" wrapText="1"/>
    </xf>
    <xf numFmtId="0" fontId="3" fillId="0" borderId="2" xfId="2" applyFont="1" applyBorder="1"/>
    <xf numFmtId="0" fontId="2" fillId="0" borderId="0" xfId="2" applyAlignment="1">
      <alignment vertical="top"/>
    </xf>
    <xf numFmtId="0" fontId="3" fillId="3" borderId="2" xfId="2" applyFont="1" applyFill="1" applyBorder="1" applyAlignment="1">
      <alignment vertical="top"/>
    </xf>
    <xf numFmtId="0" fontId="3" fillId="3" borderId="2" xfId="2" applyFont="1" applyFill="1" applyBorder="1" applyAlignment="1">
      <alignment horizontal="center" vertical="top" wrapText="1"/>
    </xf>
    <xf numFmtId="0" fontId="3" fillId="3" borderId="2" xfId="2" applyFont="1" applyFill="1" applyBorder="1" applyAlignment="1">
      <alignment horizontal="center" wrapText="1"/>
    </xf>
    <xf numFmtId="9" fontId="2" fillId="0" borderId="2" xfId="1" applyFont="1" applyBorder="1"/>
    <xf numFmtId="0" fontId="3" fillId="0" borderId="2" xfId="2" applyFont="1" applyBorder="1" applyAlignment="1">
      <alignment horizontal="left" vertical="top"/>
    </xf>
    <xf numFmtId="0" fontId="3" fillId="2" borderId="3" xfId="2" applyFont="1" applyFill="1" applyBorder="1" applyAlignment="1">
      <alignment vertical="top" wrapText="1"/>
    </xf>
    <xf numFmtId="164" fontId="3" fillId="0" borderId="3" xfId="2" applyNumberFormat="1" applyFont="1" applyBorder="1" applyAlignment="1">
      <alignment vertical="top"/>
    </xf>
    <xf numFmtId="164" fontId="2" fillId="0" borderId="3" xfId="2" applyNumberFormat="1" applyBorder="1" applyAlignment="1">
      <alignment vertical="top"/>
    </xf>
    <xf numFmtId="9" fontId="0" fillId="0" borderId="2" xfId="3" applyFont="1" applyBorder="1"/>
    <xf numFmtId="0" fontId="3" fillId="3" borderId="3" xfId="2" applyFont="1" applyFill="1" applyBorder="1" applyAlignment="1">
      <alignment horizontal="center" vertical="top" wrapText="1"/>
    </xf>
    <xf numFmtId="0" fontId="2" fillId="0" borderId="3" xfId="2" applyBorder="1"/>
    <xf numFmtId="0" fontId="2" fillId="3" borderId="2" xfId="2" applyFill="1" applyBorder="1"/>
    <xf numFmtId="0" fontId="2" fillId="3" borderId="2" xfId="2" applyFill="1" applyBorder="1" applyAlignment="1">
      <alignment wrapText="1"/>
    </xf>
    <xf numFmtId="0" fontId="2" fillId="3" borderId="2" xfId="2" applyFill="1" applyBorder="1" applyAlignment="1">
      <alignment vertical="top"/>
    </xf>
    <xf numFmtId="0" fontId="2" fillId="3" borderId="2" xfId="2" applyFill="1" applyBorder="1" applyAlignment="1">
      <alignment vertical="top" wrapText="1"/>
    </xf>
    <xf numFmtId="0" fontId="3" fillId="3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2" fillId="2" borderId="1" xfId="2" applyFill="1" applyBorder="1" applyAlignment="1">
      <alignment horizontal="center"/>
    </xf>
    <xf numFmtId="0" fontId="2" fillId="3" borderId="2" xfId="2" applyFill="1" applyBorder="1" applyAlignment="1">
      <alignment horizontal="center"/>
    </xf>
    <xf numFmtId="0" fontId="2" fillId="0" borderId="0" xfId="2" applyAlignment="1">
      <alignment wrapText="1"/>
    </xf>
    <xf numFmtId="10" fontId="5" fillId="0" borderId="2" xfId="4" applyNumberFormat="1" applyFont="1" applyBorder="1" applyAlignment="1">
      <alignment vertical="top"/>
    </xf>
    <xf numFmtId="0" fontId="4" fillId="0" borderId="2" xfId="2" applyFont="1" applyBorder="1" applyAlignment="1">
      <alignment vertical="top"/>
    </xf>
    <xf numFmtId="0" fontId="2" fillId="2" borderId="2" xfId="2" applyFill="1" applyBorder="1" applyAlignment="1">
      <alignment vertical="top" wrapText="1"/>
    </xf>
    <xf numFmtId="0" fontId="3" fillId="2" borderId="2" xfId="2" applyFont="1" applyFill="1" applyBorder="1" applyAlignment="1">
      <alignment horizontal="center"/>
    </xf>
    <xf numFmtId="9" fontId="0" fillId="0" borderId="0" xfId="3" applyFont="1"/>
    <xf numFmtId="9" fontId="3" fillId="0" borderId="2" xfId="3" applyFont="1" applyBorder="1"/>
    <xf numFmtId="0" fontId="4" fillId="0" borderId="2" xfId="2" applyFont="1" applyBorder="1" applyAlignment="1">
      <alignment vertical="top" wrapText="1"/>
    </xf>
    <xf numFmtId="0" fontId="3" fillId="0" borderId="0" xfId="2" applyFont="1"/>
    <xf numFmtId="4" fontId="2" fillId="0" borderId="0" xfId="2" applyNumberFormat="1"/>
    <xf numFmtId="9" fontId="4" fillId="2" borderId="2" xfId="3" applyFont="1" applyFill="1" applyBorder="1"/>
    <xf numFmtId="0" fontId="4" fillId="2" borderId="2" xfId="2" applyFont="1" applyFill="1" applyBorder="1" applyAlignment="1">
      <alignment vertical="top" wrapText="1"/>
    </xf>
    <xf numFmtId="9" fontId="2" fillId="0" borderId="2" xfId="2" applyNumberFormat="1" applyBorder="1"/>
    <xf numFmtId="9" fontId="4" fillId="0" borderId="2" xfId="2" applyNumberFormat="1" applyFont="1" applyBorder="1"/>
    <xf numFmtId="9" fontId="4" fillId="2" borderId="2" xfId="4" applyFont="1" applyFill="1" applyBorder="1"/>
  </cellXfs>
  <cellStyles count="5">
    <cellStyle name="Normal" xfId="0" builtinId="0"/>
    <cellStyle name="Normal 2" xfId="2" xr:uid="{00000000-0005-0000-0000-000001000000}"/>
    <cellStyle name="Porcentaje" xfId="1" builtinId="5"/>
    <cellStyle name="Porcentaje 2" xfId="3" xr:uid="{00000000-0005-0000-0000-000003000000}"/>
    <cellStyle name="Porcentaje 3" xfId="4" xr:uid="{7FC5F578-5563-4440-BCAC-1F511A93177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J31"/>
  <sheetViews>
    <sheetView workbookViewId="0">
      <selection activeCell="G15" sqref="G15"/>
    </sheetView>
  </sheetViews>
  <sheetFormatPr baseColWidth="10" defaultColWidth="6.85546875" defaultRowHeight="12.75" customHeight="1" x14ac:dyDescent="0.2"/>
  <cols>
    <col min="1" max="1" width="11.5703125" style="1" customWidth="1"/>
    <col min="2" max="2" width="8" style="1" customWidth="1"/>
    <col min="3" max="3" width="56.42578125" style="1" customWidth="1"/>
    <col min="4" max="5" width="18.5703125" style="1" bestFit="1" customWidth="1"/>
    <col min="6" max="6" width="17.5703125" style="1" bestFit="1" customWidth="1"/>
    <col min="7" max="7" width="19.5703125" style="1" bestFit="1" customWidth="1"/>
    <col min="8" max="8" width="19.28515625" style="1" customWidth="1"/>
    <col min="9" max="9" width="18.7109375" style="1" customWidth="1"/>
    <col min="10" max="10" width="8.140625" style="1" customWidth="1"/>
    <col min="11" max="16384" width="6.85546875" style="1"/>
  </cols>
  <sheetData>
    <row r="1" spans="1:10" ht="12.75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26"/>
    </row>
    <row r="2" spans="1:10" ht="25.5" x14ac:dyDescent="0.2">
      <c r="A2" s="15" t="s">
        <v>1</v>
      </c>
      <c r="B2" s="15" t="s">
        <v>73</v>
      </c>
      <c r="C2" s="15" t="s">
        <v>2</v>
      </c>
      <c r="D2" s="15" t="s">
        <v>3</v>
      </c>
      <c r="E2" s="15" t="s">
        <v>4</v>
      </c>
      <c r="F2" s="15" t="s">
        <v>5</v>
      </c>
      <c r="G2" s="16" t="s">
        <v>6</v>
      </c>
      <c r="H2" s="17" t="s">
        <v>7</v>
      </c>
      <c r="I2" s="24" t="s">
        <v>8</v>
      </c>
      <c r="J2" s="27" t="s">
        <v>77</v>
      </c>
    </row>
    <row r="3" spans="1:10" ht="12.75" customHeight="1" x14ac:dyDescent="0.2">
      <c r="A3" s="2" t="s">
        <v>9</v>
      </c>
      <c r="B3" s="2"/>
      <c r="C3" s="2" t="s">
        <v>10</v>
      </c>
      <c r="D3" s="3">
        <v>25290906041</v>
      </c>
      <c r="E3" s="3">
        <v>38321953462.889999</v>
      </c>
      <c r="F3" s="3">
        <v>4653299789</v>
      </c>
      <c r="G3" s="3">
        <v>58959559714.889999</v>
      </c>
      <c r="H3" s="3">
        <v>16078551564.07</v>
      </c>
      <c r="I3" s="21">
        <f>+I4+I15</f>
        <v>43513220131.809998</v>
      </c>
      <c r="J3" s="18">
        <f>+H3/G3</f>
        <v>0.27270474273927503</v>
      </c>
    </row>
    <row r="4" spans="1:10" ht="12.75" customHeight="1" x14ac:dyDescent="0.2">
      <c r="A4" s="2" t="s">
        <v>11</v>
      </c>
      <c r="B4" s="2"/>
      <c r="C4" s="2" t="s">
        <v>12</v>
      </c>
      <c r="D4" s="3">
        <v>1711568391</v>
      </c>
      <c r="E4" s="3">
        <v>0</v>
      </c>
      <c r="F4" s="3">
        <v>0</v>
      </c>
      <c r="G4" s="3">
        <v>1711568391</v>
      </c>
      <c r="H4" s="3">
        <v>354226146.19</v>
      </c>
      <c r="I4" s="21">
        <f>+I5+I9</f>
        <v>1359151824.8099999</v>
      </c>
      <c r="J4" s="18">
        <f t="shared" ref="J4:J30" si="0">+H4/G4</f>
        <v>0.20695997194890939</v>
      </c>
    </row>
    <row r="5" spans="1:10" ht="12.75" customHeight="1" x14ac:dyDescent="0.2">
      <c r="A5" s="2" t="s">
        <v>13</v>
      </c>
      <c r="B5" s="2"/>
      <c r="C5" s="2" t="s">
        <v>14</v>
      </c>
      <c r="D5" s="3">
        <v>1311568391</v>
      </c>
      <c r="E5" s="3">
        <v>0</v>
      </c>
      <c r="F5" s="3">
        <v>0</v>
      </c>
      <c r="G5" s="3">
        <v>1311568391</v>
      </c>
      <c r="H5" s="3">
        <v>219083233.19</v>
      </c>
      <c r="I5" s="21">
        <f>+I6</f>
        <v>1092485157.8099999</v>
      </c>
      <c r="J5" s="18">
        <f t="shared" si="0"/>
        <v>0.16703912254469694</v>
      </c>
    </row>
    <row r="6" spans="1:10" ht="12.75" customHeight="1" x14ac:dyDescent="0.2">
      <c r="A6" s="2" t="s">
        <v>15</v>
      </c>
      <c r="B6" s="2"/>
      <c r="C6" s="2" t="s">
        <v>16</v>
      </c>
      <c r="D6" s="3">
        <f>+SUM(D7:D8)</f>
        <v>1311568391</v>
      </c>
      <c r="E6" s="3">
        <f t="shared" ref="E6:H6" si="1">+SUM(E7:E8)</f>
        <v>0</v>
      </c>
      <c r="F6" s="3">
        <f t="shared" si="1"/>
        <v>0</v>
      </c>
      <c r="G6" s="3">
        <f t="shared" si="1"/>
        <v>1311568391</v>
      </c>
      <c r="H6" s="3">
        <f t="shared" si="1"/>
        <v>219083233.19</v>
      </c>
      <c r="I6" s="21">
        <f>+SUM(I7:I8)</f>
        <v>1092485157.8099999</v>
      </c>
      <c r="J6" s="18">
        <f t="shared" si="0"/>
        <v>0.16703912254469694</v>
      </c>
    </row>
    <row r="7" spans="1:10" ht="12.75" customHeight="1" x14ac:dyDescent="0.2">
      <c r="A7" s="4" t="s">
        <v>57</v>
      </c>
      <c r="B7" s="4" t="s">
        <v>47</v>
      </c>
      <c r="C7" s="4" t="s">
        <v>17</v>
      </c>
      <c r="D7" s="5">
        <v>1244568391</v>
      </c>
      <c r="E7" s="5">
        <v>0</v>
      </c>
      <c r="F7" s="5">
        <v>0</v>
      </c>
      <c r="G7" s="5">
        <v>1244568391</v>
      </c>
      <c r="H7" s="5">
        <v>219083233.19</v>
      </c>
      <c r="I7" s="22">
        <f>+G7-H7</f>
        <v>1025485157.8099999</v>
      </c>
      <c r="J7" s="18">
        <f t="shared" si="0"/>
        <v>0.17603149394945544</v>
      </c>
    </row>
    <row r="8" spans="1:10" ht="12.75" customHeight="1" x14ac:dyDescent="0.2">
      <c r="A8" s="4" t="s">
        <v>58</v>
      </c>
      <c r="B8" s="4" t="s">
        <v>48</v>
      </c>
      <c r="C8" s="4" t="s">
        <v>18</v>
      </c>
      <c r="D8" s="5">
        <v>67000000</v>
      </c>
      <c r="E8" s="5">
        <v>0</v>
      </c>
      <c r="F8" s="5">
        <v>0</v>
      </c>
      <c r="G8" s="5">
        <v>67000000</v>
      </c>
      <c r="H8" s="5">
        <v>0</v>
      </c>
      <c r="I8" s="22">
        <f>+G8-H8</f>
        <v>67000000</v>
      </c>
      <c r="J8" s="18">
        <f t="shared" si="0"/>
        <v>0</v>
      </c>
    </row>
    <row r="9" spans="1:10" ht="12.75" customHeight="1" x14ac:dyDescent="0.2">
      <c r="A9" s="2" t="s">
        <v>59</v>
      </c>
      <c r="B9" s="2" t="s">
        <v>49</v>
      </c>
      <c r="C9" s="2" t="s">
        <v>19</v>
      </c>
      <c r="D9" s="3">
        <v>400000000</v>
      </c>
      <c r="E9" s="3">
        <v>0</v>
      </c>
      <c r="F9" s="3">
        <v>0</v>
      </c>
      <c r="G9" s="3">
        <v>400000000</v>
      </c>
      <c r="H9" s="3">
        <v>133333333</v>
      </c>
      <c r="I9" s="21">
        <f>+I10</f>
        <v>266666667</v>
      </c>
      <c r="J9" s="18">
        <f t="shared" si="0"/>
        <v>0.33333333250000002</v>
      </c>
    </row>
    <row r="10" spans="1:10" ht="12.75" customHeight="1" x14ac:dyDescent="0.2">
      <c r="A10" s="2" t="s">
        <v>60</v>
      </c>
      <c r="B10" s="2" t="s">
        <v>49</v>
      </c>
      <c r="C10" s="2" t="s">
        <v>20</v>
      </c>
      <c r="D10" s="3">
        <f>+SUM(D11)</f>
        <v>400000000</v>
      </c>
      <c r="E10" s="3">
        <f t="shared" ref="E10:H10" si="2">+SUM(E11)</f>
        <v>0</v>
      </c>
      <c r="F10" s="3">
        <f t="shared" si="2"/>
        <v>0</v>
      </c>
      <c r="G10" s="3">
        <f t="shared" si="2"/>
        <v>400000000</v>
      </c>
      <c r="H10" s="3">
        <f t="shared" si="2"/>
        <v>133333333</v>
      </c>
      <c r="I10" s="21">
        <f>+I11</f>
        <v>266666667</v>
      </c>
      <c r="J10" s="18">
        <f t="shared" si="0"/>
        <v>0.33333333250000002</v>
      </c>
    </row>
    <row r="11" spans="1:10" ht="12.75" customHeight="1" x14ac:dyDescent="0.2">
      <c r="A11" s="4" t="s">
        <v>61</v>
      </c>
      <c r="B11" s="4" t="s">
        <v>50</v>
      </c>
      <c r="C11" s="4" t="s">
        <v>21</v>
      </c>
      <c r="D11" s="5">
        <v>400000000</v>
      </c>
      <c r="E11" s="5">
        <v>0</v>
      </c>
      <c r="F11" s="5">
        <v>0</v>
      </c>
      <c r="G11" s="5">
        <v>400000000</v>
      </c>
      <c r="H11" s="5">
        <v>133333333</v>
      </c>
      <c r="I11" s="22">
        <f>+G11-H11</f>
        <v>266666667</v>
      </c>
      <c r="J11" s="18">
        <f t="shared" si="0"/>
        <v>0.33333333250000002</v>
      </c>
    </row>
    <row r="12" spans="1:10" ht="12.75" customHeight="1" x14ac:dyDescent="0.2">
      <c r="A12" s="2" t="s">
        <v>62</v>
      </c>
      <c r="B12" s="2" t="s">
        <v>51</v>
      </c>
      <c r="C12" s="2" t="s">
        <v>22</v>
      </c>
      <c r="D12" s="3">
        <v>0</v>
      </c>
      <c r="E12" s="3">
        <v>0</v>
      </c>
      <c r="F12" s="3">
        <v>0</v>
      </c>
      <c r="G12" s="3">
        <v>0</v>
      </c>
      <c r="H12" s="3">
        <v>1809580</v>
      </c>
      <c r="I12" s="21">
        <f>+I13</f>
        <v>0</v>
      </c>
      <c r="J12" s="18">
        <v>0</v>
      </c>
    </row>
    <row r="13" spans="1:10" ht="12.75" customHeight="1" x14ac:dyDescent="0.2">
      <c r="A13" s="2" t="s">
        <v>63</v>
      </c>
      <c r="B13" s="2" t="s">
        <v>52</v>
      </c>
      <c r="C13" s="2" t="s">
        <v>23</v>
      </c>
      <c r="D13" s="3">
        <f>+SUM(D14)</f>
        <v>0</v>
      </c>
      <c r="E13" s="3">
        <v>0</v>
      </c>
      <c r="F13" s="3">
        <v>0</v>
      </c>
      <c r="G13" s="3">
        <v>0</v>
      </c>
      <c r="H13" s="3">
        <v>1809580</v>
      </c>
      <c r="I13" s="21">
        <f>+I14</f>
        <v>0</v>
      </c>
      <c r="J13" s="18">
        <v>0</v>
      </c>
    </row>
    <row r="14" spans="1:10" ht="12.75" customHeight="1" x14ac:dyDescent="0.2">
      <c r="A14" s="4" t="s">
        <v>64</v>
      </c>
      <c r="B14" s="4" t="s">
        <v>53</v>
      </c>
      <c r="C14" s="4" t="s">
        <v>24</v>
      </c>
      <c r="D14" s="5">
        <v>0</v>
      </c>
      <c r="E14" s="5">
        <v>0</v>
      </c>
      <c r="F14" s="5">
        <v>0</v>
      </c>
      <c r="G14" s="5">
        <v>0</v>
      </c>
      <c r="H14" s="5">
        <v>1809580</v>
      </c>
      <c r="I14" s="22">
        <v>0</v>
      </c>
      <c r="J14" s="18">
        <v>0</v>
      </c>
    </row>
    <row r="15" spans="1:10" ht="12.75" customHeight="1" x14ac:dyDescent="0.2">
      <c r="A15" s="2" t="s">
        <v>65</v>
      </c>
      <c r="B15" s="2" t="s">
        <v>54</v>
      </c>
      <c r="C15" s="2" t="s">
        <v>25</v>
      </c>
      <c r="D15" s="3">
        <f t="shared" ref="D15:I15" si="3">+D16+D25</f>
        <v>23579337650</v>
      </c>
      <c r="E15" s="3">
        <f t="shared" si="3"/>
        <v>38321953462.889999</v>
      </c>
      <c r="F15" s="3">
        <f t="shared" si="3"/>
        <v>4653299789</v>
      </c>
      <c r="G15" s="3">
        <f t="shared" si="3"/>
        <v>57247991323.889999</v>
      </c>
      <c r="H15" s="3">
        <f t="shared" si="3"/>
        <v>15724325417.879999</v>
      </c>
      <c r="I15" s="21">
        <f t="shared" si="3"/>
        <v>42154068307</v>
      </c>
      <c r="J15" s="18">
        <f t="shared" si="0"/>
        <v>0.27467034308534988</v>
      </c>
    </row>
    <row r="16" spans="1:10" ht="12.75" customHeight="1" x14ac:dyDescent="0.2">
      <c r="A16" s="2" t="s">
        <v>66</v>
      </c>
      <c r="B16" s="2" t="s">
        <v>55</v>
      </c>
      <c r="C16" s="2" t="s">
        <v>26</v>
      </c>
      <c r="D16" s="3">
        <f>+D17</f>
        <v>23579337650</v>
      </c>
      <c r="E16" s="3">
        <f t="shared" ref="E16:H16" si="4">+E17</f>
        <v>21567652171</v>
      </c>
      <c r="F16" s="3">
        <f t="shared" si="4"/>
        <v>0</v>
      </c>
      <c r="G16" s="3">
        <f t="shared" si="4"/>
        <v>45146989821</v>
      </c>
      <c r="H16" s="3">
        <f t="shared" si="4"/>
        <v>5582921514</v>
      </c>
      <c r="I16" s="21">
        <f>+I17</f>
        <v>39564068307</v>
      </c>
      <c r="J16" s="18">
        <f t="shared" si="0"/>
        <v>0.12366099126730969</v>
      </c>
    </row>
    <row r="17" spans="1:10" ht="12.75" customHeight="1" x14ac:dyDescent="0.2">
      <c r="A17" s="2" t="s">
        <v>67</v>
      </c>
      <c r="B17" s="2" t="s">
        <v>56</v>
      </c>
      <c r="C17" s="2" t="s">
        <v>27</v>
      </c>
      <c r="D17" s="3">
        <f>+SUM(D18:D24)</f>
        <v>23579337650</v>
      </c>
      <c r="E17" s="3">
        <f>+SUM(E18:E24)</f>
        <v>21567652171</v>
      </c>
      <c r="F17" s="3">
        <f t="shared" ref="F17:H17" si="5">+SUM(F18:F24)</f>
        <v>0</v>
      </c>
      <c r="G17" s="3">
        <f t="shared" si="5"/>
        <v>45146989821</v>
      </c>
      <c r="H17" s="3">
        <f t="shared" si="5"/>
        <v>5582921514</v>
      </c>
      <c r="I17" s="21">
        <f>+SUM(I18:I24)</f>
        <v>39564068307</v>
      </c>
      <c r="J17" s="18">
        <f t="shared" si="0"/>
        <v>0.12366099126730969</v>
      </c>
    </row>
    <row r="18" spans="1:10" ht="38.25" x14ac:dyDescent="0.2">
      <c r="A18" s="4" t="s">
        <v>68</v>
      </c>
      <c r="B18" s="4" t="s">
        <v>49</v>
      </c>
      <c r="C18" s="6" t="s">
        <v>28</v>
      </c>
      <c r="D18" s="5">
        <v>5691235616</v>
      </c>
      <c r="E18" s="5">
        <v>0</v>
      </c>
      <c r="F18" s="5">
        <v>0</v>
      </c>
      <c r="G18" s="5">
        <v>5691235616</v>
      </c>
      <c r="H18" s="5">
        <v>929568484</v>
      </c>
      <c r="I18" s="22">
        <f>+G18-H18</f>
        <v>4761667132</v>
      </c>
      <c r="J18" s="18">
        <f t="shared" si="0"/>
        <v>0.16333333334270447</v>
      </c>
    </row>
    <row r="19" spans="1:10" ht="25.5" x14ac:dyDescent="0.2">
      <c r="A19" s="4" t="s">
        <v>69</v>
      </c>
      <c r="B19" s="4" t="s">
        <v>49</v>
      </c>
      <c r="C19" s="6" t="s">
        <v>29</v>
      </c>
      <c r="D19" s="5">
        <v>262908960</v>
      </c>
      <c r="E19" s="5">
        <v>0</v>
      </c>
      <c r="F19" s="5">
        <v>0</v>
      </c>
      <c r="G19" s="5">
        <v>262908960</v>
      </c>
      <c r="H19" s="5">
        <v>0</v>
      </c>
      <c r="I19" s="22">
        <f t="shared" ref="I19:I24" si="6">+G19-H19</f>
        <v>262908960</v>
      </c>
      <c r="J19" s="18">
        <f t="shared" si="0"/>
        <v>0</v>
      </c>
    </row>
    <row r="20" spans="1:10" ht="38.25" x14ac:dyDescent="0.2">
      <c r="A20" s="4" t="s">
        <v>70</v>
      </c>
      <c r="B20" s="4" t="s">
        <v>50</v>
      </c>
      <c r="C20" s="6" t="s">
        <v>30</v>
      </c>
      <c r="D20" s="5">
        <v>12097063308</v>
      </c>
      <c r="E20" s="5">
        <v>0</v>
      </c>
      <c r="F20" s="5">
        <v>0</v>
      </c>
      <c r="G20" s="5">
        <v>12097063308</v>
      </c>
      <c r="H20" s="5">
        <v>0</v>
      </c>
      <c r="I20" s="22">
        <f t="shared" si="6"/>
        <v>12097063308</v>
      </c>
      <c r="J20" s="18">
        <f t="shared" si="0"/>
        <v>0</v>
      </c>
    </row>
    <row r="21" spans="1:10" ht="51" x14ac:dyDescent="0.2">
      <c r="A21" s="4" t="s">
        <v>71</v>
      </c>
      <c r="B21" s="4" t="s">
        <v>54</v>
      </c>
      <c r="C21" s="6" t="s">
        <v>31</v>
      </c>
      <c r="D21" s="5">
        <v>5528129766</v>
      </c>
      <c r="E21" s="5">
        <v>0</v>
      </c>
      <c r="F21" s="5">
        <v>0</v>
      </c>
      <c r="G21" s="5">
        <v>5528129766</v>
      </c>
      <c r="H21" s="5">
        <v>1489421664</v>
      </c>
      <c r="I21" s="22">
        <f t="shared" si="6"/>
        <v>4038708102</v>
      </c>
      <c r="J21" s="18">
        <f t="shared" si="0"/>
        <v>0.26942595905770567</v>
      </c>
    </row>
    <row r="22" spans="1:10" ht="38.25" x14ac:dyDescent="0.2">
      <c r="A22" s="4" t="s">
        <v>72</v>
      </c>
      <c r="B22" s="4" t="s">
        <v>49</v>
      </c>
      <c r="C22" s="6" t="s">
        <v>32</v>
      </c>
      <c r="D22" s="5">
        <v>0</v>
      </c>
      <c r="E22" s="5">
        <v>10895924150</v>
      </c>
      <c r="F22" s="5">
        <v>0</v>
      </c>
      <c r="G22" s="5">
        <v>10895924150</v>
      </c>
      <c r="H22" s="5">
        <v>0</v>
      </c>
      <c r="I22" s="22">
        <f t="shared" si="6"/>
        <v>10895924150</v>
      </c>
      <c r="J22" s="18">
        <f t="shared" si="0"/>
        <v>0</v>
      </c>
    </row>
    <row r="23" spans="1:10" ht="38.25" x14ac:dyDescent="0.2">
      <c r="A23" s="7" t="s">
        <v>66</v>
      </c>
      <c r="B23" s="7" t="s">
        <v>55</v>
      </c>
      <c r="C23" s="6" t="s">
        <v>33</v>
      </c>
      <c r="D23" s="5">
        <v>0</v>
      </c>
      <c r="E23" s="5">
        <v>588965277</v>
      </c>
      <c r="F23" s="5">
        <v>0</v>
      </c>
      <c r="G23" s="5">
        <v>588965277</v>
      </c>
      <c r="H23" s="5">
        <v>142823877</v>
      </c>
      <c r="I23" s="22">
        <f t="shared" si="6"/>
        <v>446141400</v>
      </c>
      <c r="J23" s="18">
        <f t="shared" si="0"/>
        <v>0.24249965588378822</v>
      </c>
    </row>
    <row r="24" spans="1:10" ht="38.25" x14ac:dyDescent="0.2">
      <c r="A24" s="4" t="s">
        <v>67</v>
      </c>
      <c r="B24" s="4" t="s">
        <v>56</v>
      </c>
      <c r="C24" s="6" t="s">
        <v>34</v>
      </c>
      <c r="D24" s="5">
        <v>0</v>
      </c>
      <c r="E24" s="5">
        <v>10082762744</v>
      </c>
      <c r="F24" s="5">
        <v>0</v>
      </c>
      <c r="G24" s="5">
        <v>10082762744</v>
      </c>
      <c r="H24" s="5">
        <v>3021107489</v>
      </c>
      <c r="I24" s="22">
        <f t="shared" si="6"/>
        <v>7061655255</v>
      </c>
      <c r="J24" s="18">
        <f t="shared" si="0"/>
        <v>0.29963092117760931</v>
      </c>
    </row>
    <row r="25" spans="1:10" x14ac:dyDescent="0.2">
      <c r="A25" s="2" t="s">
        <v>68</v>
      </c>
      <c r="B25" s="2" t="s">
        <v>49</v>
      </c>
      <c r="C25" s="8" t="s">
        <v>35</v>
      </c>
      <c r="D25" s="3">
        <v>0</v>
      </c>
      <c r="E25" s="3">
        <f>+SUM(E26:E30)</f>
        <v>16754301291.889999</v>
      </c>
      <c r="F25" s="3">
        <f>+SUM(F26:F30)</f>
        <v>4653299789</v>
      </c>
      <c r="G25" s="3">
        <f>+SUM(G26:G30)</f>
        <v>12101001502.889999</v>
      </c>
      <c r="H25" s="3">
        <f>+SUM(H26:H30)</f>
        <v>10141403903.879999</v>
      </c>
      <c r="I25" s="21">
        <f>+SUM(I26:I30)</f>
        <v>2590000000</v>
      </c>
      <c r="J25" s="18">
        <f t="shared" si="0"/>
        <v>0.8380631885268337</v>
      </c>
    </row>
    <row r="26" spans="1:10" x14ac:dyDescent="0.2">
      <c r="A26" s="4" t="s">
        <v>69</v>
      </c>
      <c r="B26" s="4" t="s">
        <v>49</v>
      </c>
      <c r="C26" s="6" t="s">
        <v>36</v>
      </c>
      <c r="D26" s="5">
        <v>0</v>
      </c>
      <c r="E26" s="5">
        <v>0</v>
      </c>
      <c r="F26" s="5">
        <v>0</v>
      </c>
      <c r="G26" s="5">
        <v>0</v>
      </c>
      <c r="H26" s="5">
        <v>305476705.99000001</v>
      </c>
      <c r="I26" s="22">
        <v>0</v>
      </c>
      <c r="J26" s="18">
        <v>0</v>
      </c>
    </row>
    <row r="27" spans="1:10" x14ac:dyDescent="0.2">
      <c r="A27" s="4" t="s">
        <v>70</v>
      </c>
      <c r="B27" s="4" t="s">
        <v>50</v>
      </c>
      <c r="C27" s="6" t="s">
        <v>37</v>
      </c>
      <c r="D27" s="5">
        <v>0</v>
      </c>
      <c r="E27" s="5">
        <v>0</v>
      </c>
      <c r="F27" s="5">
        <v>0</v>
      </c>
      <c r="G27" s="5">
        <v>0</v>
      </c>
      <c r="H27" s="5">
        <v>300000000</v>
      </c>
      <c r="I27" s="22">
        <v>0</v>
      </c>
      <c r="J27" s="18">
        <v>0</v>
      </c>
    </row>
    <row r="28" spans="1:10" ht="25.5" x14ac:dyDescent="0.2">
      <c r="A28" s="4" t="s">
        <v>71</v>
      </c>
      <c r="B28" s="4" t="s">
        <v>54</v>
      </c>
      <c r="C28" s="6" t="s">
        <v>38</v>
      </c>
      <c r="D28" s="5">
        <v>0</v>
      </c>
      <c r="E28" s="5">
        <v>1621075170</v>
      </c>
      <c r="F28" s="5">
        <v>0</v>
      </c>
      <c r="G28" s="5">
        <v>1621075170</v>
      </c>
      <c r="H28" s="5">
        <v>1646000865</v>
      </c>
      <c r="I28" s="22">
        <v>0</v>
      </c>
      <c r="J28" s="18">
        <f t="shared" si="0"/>
        <v>1.0153760266403933</v>
      </c>
    </row>
    <row r="29" spans="1:10" ht="38.25" x14ac:dyDescent="0.2">
      <c r="A29" s="4" t="s">
        <v>72</v>
      </c>
      <c r="B29" s="4" t="s">
        <v>49</v>
      </c>
      <c r="C29" s="6" t="s">
        <v>39</v>
      </c>
      <c r="D29" s="5">
        <v>0</v>
      </c>
      <c r="E29" s="5">
        <v>10430000000</v>
      </c>
      <c r="F29" s="5">
        <v>0</v>
      </c>
      <c r="G29" s="5">
        <v>10430000000</v>
      </c>
      <c r="H29" s="5">
        <v>7840000000</v>
      </c>
      <c r="I29" s="22">
        <f t="shared" ref="I29:I30" si="7">+G29-H29</f>
        <v>2590000000</v>
      </c>
      <c r="J29" s="18">
        <f t="shared" si="0"/>
        <v>0.75167785234899331</v>
      </c>
    </row>
    <row r="30" spans="1:10" x14ac:dyDescent="0.2">
      <c r="A30" s="7" t="s">
        <v>72</v>
      </c>
      <c r="B30" s="7"/>
      <c r="C30" s="6" t="s">
        <v>40</v>
      </c>
      <c r="D30" s="5">
        <v>0</v>
      </c>
      <c r="E30" s="5">
        <v>4703226121.8900003</v>
      </c>
      <c r="F30" s="5">
        <v>4653299789</v>
      </c>
      <c r="G30" s="5">
        <v>49926332.890000001</v>
      </c>
      <c r="H30" s="5">
        <v>49926332.890000001</v>
      </c>
      <c r="I30" s="22">
        <f t="shared" si="7"/>
        <v>0</v>
      </c>
      <c r="J30" s="18">
        <f t="shared" si="0"/>
        <v>1</v>
      </c>
    </row>
    <row r="31" spans="1:10" x14ac:dyDescent="0.2">
      <c r="A31" s="4" t="s">
        <v>41</v>
      </c>
      <c r="B31" s="4"/>
      <c r="C31" s="9"/>
      <c r="D31" s="9"/>
      <c r="E31" s="9"/>
      <c r="F31" s="9"/>
      <c r="G31" s="9"/>
      <c r="H31" s="9"/>
      <c r="I31" s="25"/>
      <c r="J31" s="18">
        <v>0</v>
      </c>
    </row>
  </sheetData>
  <mergeCells count="1">
    <mergeCell ref="A1:I1"/>
  </mergeCells>
  <pageMargins left="0" right="0" top="0" bottom="0" header="0" footer="0"/>
  <pageSetup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J32"/>
  <sheetViews>
    <sheetView topLeftCell="A31" zoomScale="98" zoomScaleNormal="98" workbookViewId="0">
      <selection activeCell="E11" sqref="E11"/>
    </sheetView>
  </sheetViews>
  <sheetFormatPr baseColWidth="10" defaultColWidth="6.85546875" defaultRowHeight="12.75" customHeight="1" x14ac:dyDescent="0.2"/>
  <cols>
    <col min="1" max="1" width="13" style="1" customWidth="1"/>
    <col min="2" max="2" width="11.140625" style="1" customWidth="1"/>
    <col min="3" max="3" width="46.85546875" style="1" customWidth="1"/>
    <col min="4" max="5" width="18.5703125" style="1" bestFit="1" customWidth="1"/>
    <col min="6" max="6" width="15.85546875" style="1" bestFit="1" customWidth="1"/>
    <col min="7" max="7" width="25.85546875" style="1" bestFit="1" customWidth="1"/>
    <col min="8" max="8" width="21.85546875" style="1" bestFit="1" customWidth="1"/>
    <col min="9" max="9" width="23.140625" style="1" bestFit="1" customWidth="1"/>
    <col min="10" max="10" width="13.42578125" style="1" bestFit="1" customWidth="1"/>
    <col min="11" max="16384" width="6.85546875" style="1"/>
  </cols>
  <sheetData>
    <row r="1" spans="1:10" ht="12.75" customHeight="1" x14ac:dyDescent="0.2">
      <c r="A1" s="31" t="s">
        <v>42</v>
      </c>
      <c r="B1" s="32"/>
      <c r="C1" s="32"/>
      <c r="D1" s="32"/>
      <c r="E1" s="32"/>
      <c r="F1" s="32"/>
      <c r="G1" s="32"/>
      <c r="H1" s="32"/>
      <c r="I1" s="32"/>
      <c r="J1" s="26"/>
    </row>
    <row r="2" spans="1:10" ht="30" customHeight="1" x14ac:dyDescent="0.2">
      <c r="A2" s="10" t="s">
        <v>1</v>
      </c>
      <c r="B2" s="11"/>
      <c r="C2" s="10" t="s">
        <v>2</v>
      </c>
      <c r="D2" s="10" t="s">
        <v>3</v>
      </c>
      <c r="E2" s="10" t="s">
        <v>4</v>
      </c>
      <c r="F2" s="10" t="s">
        <v>5</v>
      </c>
      <c r="G2" s="10" t="s">
        <v>43</v>
      </c>
      <c r="H2" s="12" t="s">
        <v>44</v>
      </c>
      <c r="I2" s="20" t="s">
        <v>45</v>
      </c>
      <c r="J2" s="26" t="s">
        <v>77</v>
      </c>
    </row>
    <row r="3" spans="1:10" ht="12.75" customHeight="1" x14ac:dyDescent="0.25">
      <c r="A3" s="2" t="s">
        <v>9</v>
      </c>
      <c r="B3" s="13"/>
      <c r="C3" s="2" t="s">
        <v>10</v>
      </c>
      <c r="D3" s="3">
        <v>25290906041</v>
      </c>
      <c r="E3" s="3">
        <v>39167935095.889999</v>
      </c>
      <c r="F3" s="3">
        <v>4653299789</v>
      </c>
      <c r="G3" s="3">
        <v>59805541347.889999</v>
      </c>
      <c r="H3" s="3">
        <v>19386625230.07</v>
      </c>
      <c r="I3" s="21">
        <f>+I4+I15</f>
        <v>41051128098.809998</v>
      </c>
      <c r="J3" s="23">
        <f>+H3/G3</f>
        <v>0.32416101908178746</v>
      </c>
    </row>
    <row r="4" spans="1:10" ht="12.75" customHeight="1" x14ac:dyDescent="0.25">
      <c r="A4" s="2" t="s">
        <v>11</v>
      </c>
      <c r="B4" s="13"/>
      <c r="C4" s="2" t="s">
        <v>12</v>
      </c>
      <c r="D4" s="3">
        <v>1711568391</v>
      </c>
      <c r="E4" s="3">
        <v>0</v>
      </c>
      <c r="F4" s="3">
        <v>0</v>
      </c>
      <c r="G4" s="3">
        <v>1711568391</v>
      </c>
      <c r="H4" s="3">
        <v>383503122.19</v>
      </c>
      <c r="I4" s="21">
        <f>+I5+I9</f>
        <v>1329874848.8099999</v>
      </c>
      <c r="J4" s="23">
        <f t="shared" ref="J4:J31" si="0">+H4/G4</f>
        <v>0.22406532172864835</v>
      </c>
    </row>
    <row r="5" spans="1:10" ht="12.75" customHeight="1" x14ac:dyDescent="0.25">
      <c r="A5" s="2" t="s">
        <v>13</v>
      </c>
      <c r="B5" s="13"/>
      <c r="C5" s="2" t="s">
        <v>14</v>
      </c>
      <c r="D5" s="3">
        <v>1311568391</v>
      </c>
      <c r="E5" s="3">
        <v>0</v>
      </c>
      <c r="F5" s="3">
        <v>0</v>
      </c>
      <c r="G5" s="3">
        <v>1311568391</v>
      </c>
      <c r="H5" s="3">
        <v>248360209.19</v>
      </c>
      <c r="I5" s="21">
        <v>1063208181.8099999</v>
      </c>
      <c r="J5" s="23">
        <f t="shared" si="0"/>
        <v>0.18936123414855915</v>
      </c>
    </row>
    <row r="6" spans="1:10" ht="12.75" customHeight="1" x14ac:dyDescent="0.25">
      <c r="A6" s="2" t="s">
        <v>15</v>
      </c>
      <c r="B6" s="13"/>
      <c r="C6" s="2" t="s">
        <v>16</v>
      </c>
      <c r="D6" s="3">
        <v>1311568391</v>
      </c>
      <c r="E6" s="3">
        <v>0</v>
      </c>
      <c r="F6" s="3">
        <v>0</v>
      </c>
      <c r="G6" s="3">
        <v>1311568391</v>
      </c>
      <c r="H6" s="3">
        <v>248360209.19</v>
      </c>
      <c r="I6" s="21">
        <v>1063208181.8099999</v>
      </c>
      <c r="J6" s="23">
        <f t="shared" si="0"/>
        <v>0.18936123414855915</v>
      </c>
    </row>
    <row r="7" spans="1:10" ht="12.75" customHeight="1" x14ac:dyDescent="0.25">
      <c r="A7" s="4" t="s">
        <v>57</v>
      </c>
      <c r="B7" s="9" t="s">
        <v>47</v>
      </c>
      <c r="C7" s="4" t="s">
        <v>17</v>
      </c>
      <c r="D7" s="5">
        <v>1244568391</v>
      </c>
      <c r="E7" s="5">
        <v>0</v>
      </c>
      <c r="F7" s="5">
        <v>0</v>
      </c>
      <c r="G7" s="5">
        <v>1244568391</v>
      </c>
      <c r="H7" s="5">
        <v>248360209.19</v>
      </c>
      <c r="I7" s="22">
        <v>996208181.80999994</v>
      </c>
      <c r="J7" s="23">
        <f t="shared" si="0"/>
        <v>0.19955529240980055</v>
      </c>
    </row>
    <row r="8" spans="1:10" ht="12.75" customHeight="1" x14ac:dyDescent="0.25">
      <c r="A8" s="4" t="s">
        <v>58</v>
      </c>
      <c r="B8" s="9" t="s">
        <v>48</v>
      </c>
      <c r="C8" s="4" t="s">
        <v>18</v>
      </c>
      <c r="D8" s="5">
        <v>67000000</v>
      </c>
      <c r="E8" s="5">
        <v>0</v>
      </c>
      <c r="F8" s="5">
        <v>0</v>
      </c>
      <c r="G8" s="5">
        <v>67000000</v>
      </c>
      <c r="H8" s="5">
        <v>0</v>
      </c>
      <c r="I8" s="22">
        <v>67000000</v>
      </c>
      <c r="J8" s="23">
        <f t="shared" si="0"/>
        <v>0</v>
      </c>
    </row>
    <row r="9" spans="1:10" ht="12.75" customHeight="1" x14ac:dyDescent="0.25">
      <c r="A9" s="2" t="s">
        <v>61</v>
      </c>
      <c r="B9" s="13" t="s">
        <v>49</v>
      </c>
      <c r="C9" s="2" t="s">
        <v>19</v>
      </c>
      <c r="D9" s="3">
        <v>400000000</v>
      </c>
      <c r="E9" s="3">
        <v>0</v>
      </c>
      <c r="F9" s="3">
        <v>0</v>
      </c>
      <c r="G9" s="3">
        <v>400000000</v>
      </c>
      <c r="H9" s="3">
        <v>133333333</v>
      </c>
      <c r="I9" s="21">
        <v>266666667</v>
      </c>
      <c r="J9" s="23">
        <f t="shared" si="0"/>
        <v>0.33333333250000002</v>
      </c>
    </row>
    <row r="10" spans="1:10" ht="12.75" customHeight="1" x14ac:dyDescent="0.25">
      <c r="A10" s="2" t="s">
        <v>64</v>
      </c>
      <c r="B10" s="13" t="s">
        <v>49</v>
      </c>
      <c r="C10" s="2" t="s">
        <v>20</v>
      </c>
      <c r="D10" s="3">
        <v>400000000</v>
      </c>
      <c r="E10" s="3">
        <v>0</v>
      </c>
      <c r="F10" s="3">
        <v>0</v>
      </c>
      <c r="G10" s="3">
        <v>400000000</v>
      </c>
      <c r="H10" s="3">
        <v>133333333</v>
      </c>
      <c r="I10" s="21">
        <v>266666667</v>
      </c>
      <c r="J10" s="23">
        <f t="shared" si="0"/>
        <v>0.33333333250000002</v>
      </c>
    </row>
    <row r="11" spans="1:10" ht="12.75" customHeight="1" x14ac:dyDescent="0.25">
      <c r="A11" s="4" t="s">
        <v>75</v>
      </c>
      <c r="B11" s="9" t="s">
        <v>50</v>
      </c>
      <c r="C11" s="4" t="s">
        <v>21</v>
      </c>
      <c r="D11" s="5">
        <v>400000000</v>
      </c>
      <c r="E11" s="5">
        <v>0</v>
      </c>
      <c r="F11" s="5">
        <v>0</v>
      </c>
      <c r="G11" s="5">
        <v>400000000</v>
      </c>
      <c r="H11" s="5">
        <v>133333333</v>
      </c>
      <c r="I11" s="22">
        <v>266666667</v>
      </c>
      <c r="J11" s="23">
        <f t="shared" si="0"/>
        <v>0.33333333250000002</v>
      </c>
    </row>
    <row r="12" spans="1:10" ht="12.75" customHeight="1" x14ac:dyDescent="0.25">
      <c r="A12" s="2" t="s">
        <v>68</v>
      </c>
      <c r="B12" s="13" t="s">
        <v>51</v>
      </c>
      <c r="C12" s="2" t="s">
        <v>22</v>
      </c>
      <c r="D12" s="3">
        <v>0</v>
      </c>
      <c r="E12" s="3">
        <v>0</v>
      </c>
      <c r="F12" s="3">
        <v>0</v>
      </c>
      <c r="G12" s="3">
        <v>0</v>
      </c>
      <c r="H12" s="3">
        <v>1809580</v>
      </c>
      <c r="I12" s="21">
        <v>0</v>
      </c>
      <c r="J12" s="23">
        <v>0</v>
      </c>
    </row>
    <row r="13" spans="1:10" ht="12.75" customHeight="1" x14ac:dyDescent="0.25">
      <c r="A13" s="2" t="s">
        <v>69</v>
      </c>
      <c r="B13" s="13" t="s">
        <v>52</v>
      </c>
      <c r="C13" s="2" t="s">
        <v>23</v>
      </c>
      <c r="D13" s="3">
        <v>0</v>
      </c>
      <c r="E13" s="3">
        <v>0</v>
      </c>
      <c r="F13" s="3">
        <v>0</v>
      </c>
      <c r="G13" s="3">
        <v>0</v>
      </c>
      <c r="H13" s="3">
        <v>1809580</v>
      </c>
      <c r="I13" s="21">
        <v>0</v>
      </c>
      <c r="J13" s="23">
        <v>0</v>
      </c>
    </row>
    <row r="14" spans="1:10" ht="12.75" customHeight="1" x14ac:dyDescent="0.25">
      <c r="A14" s="4" t="s">
        <v>70</v>
      </c>
      <c r="B14" s="9" t="s">
        <v>53</v>
      </c>
      <c r="C14" s="4" t="s">
        <v>24</v>
      </c>
      <c r="D14" s="5">
        <v>0</v>
      </c>
      <c r="E14" s="5">
        <v>0</v>
      </c>
      <c r="F14" s="5">
        <v>0</v>
      </c>
      <c r="G14" s="5">
        <v>0</v>
      </c>
      <c r="H14" s="5">
        <v>1809580</v>
      </c>
      <c r="I14" s="22">
        <v>0</v>
      </c>
      <c r="J14" s="23">
        <v>0</v>
      </c>
    </row>
    <row r="15" spans="1:10" ht="12.75" customHeight="1" x14ac:dyDescent="0.25">
      <c r="A15" s="2" t="s">
        <v>71</v>
      </c>
      <c r="B15" s="13" t="s">
        <v>54</v>
      </c>
      <c r="C15" s="2" t="s">
        <v>25</v>
      </c>
      <c r="D15" s="3">
        <v>23579337650</v>
      </c>
      <c r="E15" s="3">
        <v>39167935095.889999</v>
      </c>
      <c r="F15" s="3">
        <v>4653299789</v>
      </c>
      <c r="G15" s="3">
        <v>58093972956.889999</v>
      </c>
      <c r="H15" s="3">
        <f>+H17+H26</f>
        <v>19003122107.879997</v>
      </c>
      <c r="I15" s="21">
        <f>+I16+I26</f>
        <v>39721253250</v>
      </c>
      <c r="J15" s="23">
        <f t="shared" si="0"/>
        <v>0.32711004499523061</v>
      </c>
    </row>
    <row r="16" spans="1:10" ht="12.75" customHeight="1" x14ac:dyDescent="0.25">
      <c r="A16" s="2" t="s">
        <v>72</v>
      </c>
      <c r="B16" s="13" t="s">
        <v>55</v>
      </c>
      <c r="C16" s="2" t="s">
        <v>26</v>
      </c>
      <c r="D16" s="3">
        <v>23579337650</v>
      </c>
      <c r="E16" s="3">
        <v>22413633804</v>
      </c>
      <c r="F16" s="3">
        <v>0</v>
      </c>
      <c r="G16" s="3">
        <v>45992971454</v>
      </c>
      <c r="H16" s="3">
        <f>+H17</f>
        <v>8861718204</v>
      </c>
      <c r="I16" s="21">
        <f>+I17</f>
        <v>37131253250</v>
      </c>
      <c r="J16" s="23">
        <f t="shared" si="0"/>
        <v>0.19267548766365469</v>
      </c>
    </row>
    <row r="17" spans="1:10" ht="12.75" customHeight="1" x14ac:dyDescent="0.25">
      <c r="A17" s="2" t="s">
        <v>67</v>
      </c>
      <c r="B17" s="13" t="s">
        <v>56</v>
      </c>
      <c r="C17" s="2" t="s">
        <v>27</v>
      </c>
      <c r="D17" s="3">
        <v>23579337650</v>
      </c>
      <c r="E17" s="3">
        <v>22413633804</v>
      </c>
      <c r="F17" s="3">
        <v>0</v>
      </c>
      <c r="G17" s="3">
        <v>45992971454</v>
      </c>
      <c r="H17" s="3">
        <f>+SUM(H18:H25)</f>
        <v>8861718204</v>
      </c>
      <c r="I17" s="21">
        <f>+SUM(I18:I25)</f>
        <v>37131253250</v>
      </c>
      <c r="J17" s="23">
        <f t="shared" si="0"/>
        <v>0.19267548766365469</v>
      </c>
    </row>
    <row r="18" spans="1:10" ht="38.25" x14ac:dyDescent="0.25">
      <c r="A18" s="4" t="s">
        <v>75</v>
      </c>
      <c r="B18" s="9" t="s">
        <v>74</v>
      </c>
      <c r="C18" s="6" t="s">
        <v>28</v>
      </c>
      <c r="D18" s="5">
        <v>5691235616</v>
      </c>
      <c r="E18" s="5">
        <v>0</v>
      </c>
      <c r="F18" s="5">
        <v>0</v>
      </c>
      <c r="G18" s="5">
        <v>5691235616</v>
      </c>
      <c r="H18" s="5">
        <v>929568484</v>
      </c>
      <c r="I18" s="22">
        <f>+G18-H18</f>
        <v>4761667132</v>
      </c>
      <c r="J18" s="23">
        <f t="shared" si="0"/>
        <v>0.16333333334270447</v>
      </c>
    </row>
    <row r="19" spans="1:10" ht="25.5" x14ac:dyDescent="0.25">
      <c r="A19" s="4" t="s">
        <v>69</v>
      </c>
      <c r="B19" s="9" t="s">
        <v>49</v>
      </c>
      <c r="C19" s="6" t="s">
        <v>29</v>
      </c>
      <c r="D19" s="5">
        <v>262908960</v>
      </c>
      <c r="E19" s="5">
        <v>0</v>
      </c>
      <c r="F19" s="5">
        <v>0</v>
      </c>
      <c r="G19" s="5">
        <v>262908960</v>
      </c>
      <c r="H19" s="5">
        <v>194499991</v>
      </c>
      <c r="I19" s="22">
        <f t="shared" ref="I19:I25" si="1">+G19-H19</f>
        <v>68408969</v>
      </c>
      <c r="J19" s="23">
        <f t="shared" si="0"/>
        <v>0.73979978088232523</v>
      </c>
    </row>
    <row r="20" spans="1:10" ht="38.25" x14ac:dyDescent="0.25">
      <c r="A20" s="4" t="s">
        <v>70</v>
      </c>
      <c r="B20" s="9" t="s">
        <v>49</v>
      </c>
      <c r="C20" s="6" t="s">
        <v>30</v>
      </c>
      <c r="D20" s="5">
        <v>12097063308</v>
      </c>
      <c r="E20" s="5">
        <v>0</v>
      </c>
      <c r="F20" s="5">
        <v>0</v>
      </c>
      <c r="G20" s="5">
        <v>12097063308</v>
      </c>
      <c r="H20" s="5">
        <v>0</v>
      </c>
      <c r="I20" s="22">
        <f t="shared" si="1"/>
        <v>12097063308</v>
      </c>
      <c r="J20" s="23">
        <f t="shared" si="0"/>
        <v>0</v>
      </c>
    </row>
    <row r="21" spans="1:10" ht="51" x14ac:dyDescent="0.25">
      <c r="A21" s="4" t="s">
        <v>71</v>
      </c>
      <c r="B21" s="9" t="s">
        <v>50</v>
      </c>
      <c r="C21" s="6" t="s">
        <v>31</v>
      </c>
      <c r="D21" s="5">
        <v>5528129766</v>
      </c>
      <c r="E21" s="5">
        <v>0</v>
      </c>
      <c r="F21" s="5">
        <v>0</v>
      </c>
      <c r="G21" s="5">
        <v>5528129766</v>
      </c>
      <c r="H21" s="5">
        <v>1489421664</v>
      </c>
      <c r="I21" s="22">
        <f t="shared" si="1"/>
        <v>4038708102</v>
      </c>
      <c r="J21" s="23">
        <f t="shared" si="0"/>
        <v>0.26942595905770567</v>
      </c>
    </row>
    <row r="22" spans="1:10" ht="51" x14ac:dyDescent="0.25">
      <c r="A22" s="4" t="s">
        <v>72</v>
      </c>
      <c r="B22" s="9" t="s">
        <v>54</v>
      </c>
      <c r="C22" s="6" t="s">
        <v>32</v>
      </c>
      <c r="D22" s="5">
        <v>0</v>
      </c>
      <c r="E22" s="5">
        <v>10895924150</v>
      </c>
      <c r="F22" s="5">
        <v>0</v>
      </c>
      <c r="G22" s="5">
        <v>10895924150</v>
      </c>
      <c r="H22" s="5">
        <v>0</v>
      </c>
      <c r="I22" s="22">
        <f t="shared" si="1"/>
        <v>10895924150</v>
      </c>
      <c r="J22" s="23">
        <f t="shared" si="0"/>
        <v>0</v>
      </c>
    </row>
    <row r="23" spans="1:10" ht="51" x14ac:dyDescent="0.25">
      <c r="A23" s="4" t="s">
        <v>72</v>
      </c>
      <c r="B23" s="9" t="s">
        <v>49</v>
      </c>
      <c r="C23" s="6" t="s">
        <v>33</v>
      </c>
      <c r="D23" s="5">
        <v>0</v>
      </c>
      <c r="E23" s="5">
        <v>588965277</v>
      </c>
      <c r="F23" s="5">
        <v>0</v>
      </c>
      <c r="G23" s="5">
        <v>588965277</v>
      </c>
      <c r="H23" s="5">
        <v>287120576</v>
      </c>
      <c r="I23" s="22">
        <f t="shared" si="1"/>
        <v>301844701</v>
      </c>
      <c r="J23" s="23">
        <f t="shared" si="0"/>
        <v>0.48750000587895437</v>
      </c>
    </row>
    <row r="24" spans="1:10" ht="38.25" x14ac:dyDescent="0.25">
      <c r="A24" s="4" t="s">
        <v>67</v>
      </c>
      <c r="B24" s="9" t="s">
        <v>56</v>
      </c>
      <c r="C24" s="6" t="s">
        <v>34</v>
      </c>
      <c r="D24" s="5">
        <v>0</v>
      </c>
      <c r="E24" s="5">
        <v>10082762744</v>
      </c>
      <c r="F24" s="5">
        <v>0</v>
      </c>
      <c r="G24" s="5">
        <v>10082762744</v>
      </c>
      <c r="H24" s="5">
        <v>5961107489</v>
      </c>
      <c r="I24" s="22">
        <f t="shared" si="1"/>
        <v>4121655255</v>
      </c>
      <c r="J24" s="23">
        <f t="shared" si="0"/>
        <v>0.59121766923924757</v>
      </c>
    </row>
    <row r="25" spans="1:10" ht="25.5" x14ac:dyDescent="0.25">
      <c r="A25" s="4" t="s">
        <v>75</v>
      </c>
      <c r="B25" s="9" t="s">
        <v>74</v>
      </c>
      <c r="C25" s="6" t="s">
        <v>46</v>
      </c>
      <c r="D25" s="5">
        <v>0</v>
      </c>
      <c r="E25" s="5">
        <v>845981633</v>
      </c>
      <c r="F25" s="5">
        <v>0</v>
      </c>
      <c r="G25" s="5">
        <v>845981633</v>
      </c>
      <c r="H25" s="5">
        <v>0</v>
      </c>
      <c r="I25" s="22">
        <f t="shared" si="1"/>
        <v>845981633</v>
      </c>
      <c r="J25" s="23">
        <f t="shared" si="0"/>
        <v>0</v>
      </c>
    </row>
    <row r="26" spans="1:10" ht="15" x14ac:dyDescent="0.25">
      <c r="A26" s="2" t="s">
        <v>69</v>
      </c>
      <c r="B26" s="13" t="s">
        <v>49</v>
      </c>
      <c r="C26" s="8" t="s">
        <v>35</v>
      </c>
      <c r="D26" s="3">
        <v>0</v>
      </c>
      <c r="E26" s="3">
        <v>16754301291.889999</v>
      </c>
      <c r="F26" s="3">
        <v>4653299789</v>
      </c>
      <c r="G26" s="3">
        <v>12101001502.889999</v>
      </c>
      <c r="H26" s="3">
        <f>+SUM(H27:H31)</f>
        <v>10141403903.879999</v>
      </c>
      <c r="I26" s="21">
        <f>+SUM(I27:I31)</f>
        <v>2590000000</v>
      </c>
      <c r="J26" s="23">
        <f t="shared" si="0"/>
        <v>0.8380631885268337</v>
      </c>
    </row>
    <row r="27" spans="1:10" ht="15" x14ac:dyDescent="0.25">
      <c r="A27" s="4" t="s">
        <v>70</v>
      </c>
      <c r="B27" s="9" t="s">
        <v>49</v>
      </c>
      <c r="C27" s="6" t="s">
        <v>36</v>
      </c>
      <c r="D27" s="5">
        <v>0</v>
      </c>
      <c r="E27" s="5">
        <v>0</v>
      </c>
      <c r="F27" s="5">
        <v>0</v>
      </c>
      <c r="G27" s="5">
        <v>0</v>
      </c>
      <c r="H27" s="5">
        <v>305476705.99000001</v>
      </c>
      <c r="I27" s="22">
        <v>0</v>
      </c>
      <c r="J27" s="23">
        <v>0</v>
      </c>
    </row>
    <row r="28" spans="1:10" ht="15" x14ac:dyDescent="0.25">
      <c r="A28" s="4" t="s">
        <v>71</v>
      </c>
      <c r="B28" s="9" t="s">
        <v>50</v>
      </c>
      <c r="C28" s="6" t="s">
        <v>37</v>
      </c>
      <c r="D28" s="5">
        <v>0</v>
      </c>
      <c r="E28" s="5">
        <v>0</v>
      </c>
      <c r="F28" s="5">
        <v>0</v>
      </c>
      <c r="G28" s="5">
        <v>0</v>
      </c>
      <c r="H28" s="5">
        <v>300000000</v>
      </c>
      <c r="I28" s="22">
        <v>0</v>
      </c>
      <c r="J28" s="23">
        <v>0</v>
      </c>
    </row>
    <row r="29" spans="1:10" ht="38.25" x14ac:dyDescent="0.25">
      <c r="A29" s="4" t="s">
        <v>72</v>
      </c>
      <c r="B29" s="9" t="s">
        <v>54</v>
      </c>
      <c r="C29" s="6" t="s">
        <v>38</v>
      </c>
      <c r="D29" s="5">
        <v>0</v>
      </c>
      <c r="E29" s="5">
        <v>1621075170</v>
      </c>
      <c r="F29" s="5">
        <v>0</v>
      </c>
      <c r="G29" s="5">
        <v>1621075170</v>
      </c>
      <c r="H29" s="5">
        <v>1646000865</v>
      </c>
      <c r="I29" s="22">
        <v>0</v>
      </c>
      <c r="J29" s="23">
        <f t="shared" si="0"/>
        <v>1.0153760266403933</v>
      </c>
    </row>
    <row r="30" spans="1:10" ht="38.25" x14ac:dyDescent="0.25">
      <c r="A30" s="4" t="s">
        <v>72</v>
      </c>
      <c r="B30" s="9" t="s">
        <v>49</v>
      </c>
      <c r="C30" s="6" t="s">
        <v>39</v>
      </c>
      <c r="D30" s="5">
        <v>0</v>
      </c>
      <c r="E30" s="5">
        <v>10430000000</v>
      </c>
      <c r="F30" s="5">
        <v>0</v>
      </c>
      <c r="G30" s="5">
        <v>10430000000</v>
      </c>
      <c r="H30" s="5">
        <v>7840000000</v>
      </c>
      <c r="I30" s="22">
        <f>+G30-H30</f>
        <v>2590000000</v>
      </c>
      <c r="J30" s="23">
        <f t="shared" si="0"/>
        <v>0.75167785234899331</v>
      </c>
    </row>
    <row r="31" spans="1:10" ht="15" x14ac:dyDescent="0.25">
      <c r="A31" s="4" t="s">
        <v>72</v>
      </c>
      <c r="B31" s="9" t="s">
        <v>49</v>
      </c>
      <c r="C31" s="6" t="s">
        <v>40</v>
      </c>
      <c r="D31" s="5">
        <v>0</v>
      </c>
      <c r="E31" s="5">
        <v>4703226121.8900003</v>
      </c>
      <c r="F31" s="5">
        <v>4653299789</v>
      </c>
      <c r="G31" s="5">
        <v>49926332.890000001</v>
      </c>
      <c r="H31" s="5">
        <v>49926332.890000001</v>
      </c>
      <c r="I31" s="22">
        <v>0</v>
      </c>
      <c r="J31" s="23">
        <f t="shared" si="0"/>
        <v>1</v>
      </c>
    </row>
    <row r="32" spans="1:10" x14ac:dyDescent="0.2">
      <c r="A32" s="14"/>
    </row>
  </sheetData>
  <mergeCells count="1">
    <mergeCell ref="A1:I1"/>
  </mergeCells>
  <pageMargins left="0" right="0" top="0" bottom="0" header="0" footer="0"/>
  <pageSetup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J32"/>
  <sheetViews>
    <sheetView zoomScale="98" zoomScaleNormal="98" workbookViewId="0">
      <selection activeCell="E10" sqref="E10"/>
    </sheetView>
  </sheetViews>
  <sheetFormatPr baseColWidth="10" defaultColWidth="6.85546875" defaultRowHeight="12.75" customHeight="1" x14ac:dyDescent="0.2"/>
  <cols>
    <col min="1" max="1" width="14.28515625" style="1" customWidth="1"/>
    <col min="2" max="2" width="8.42578125" style="1" bestFit="1" customWidth="1"/>
    <col min="3" max="3" width="42.42578125" style="1" customWidth="1"/>
    <col min="4" max="6" width="17" style="1" bestFit="1" customWidth="1"/>
    <col min="7" max="7" width="25.85546875" style="1" bestFit="1" customWidth="1"/>
    <col min="8" max="8" width="28.85546875" style="1" bestFit="1" customWidth="1"/>
    <col min="9" max="9" width="28.85546875" style="1" customWidth="1"/>
    <col min="10" max="10" width="13.42578125" style="1" bestFit="1" customWidth="1"/>
    <col min="11" max="16384" width="6.85546875" style="1"/>
  </cols>
  <sheetData>
    <row r="1" spans="1:10" ht="12.75" customHeight="1" x14ac:dyDescent="0.2">
      <c r="A1" s="33" t="s">
        <v>76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5.5" x14ac:dyDescent="0.2">
      <c r="A2" s="28" t="s">
        <v>1</v>
      </c>
      <c r="B2" s="28" t="s">
        <v>73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43</v>
      </c>
      <c r="H2" s="29" t="s">
        <v>7</v>
      </c>
      <c r="I2" s="29" t="s">
        <v>45</v>
      </c>
      <c r="J2" s="26" t="s">
        <v>77</v>
      </c>
    </row>
    <row r="3" spans="1:10" ht="12.75" customHeight="1" x14ac:dyDescent="0.2">
      <c r="A3" s="2" t="s">
        <v>9</v>
      </c>
      <c r="B3" s="2" t="str">
        <f>+MID(A3,9,3)</f>
        <v/>
      </c>
      <c r="C3" s="2" t="s">
        <v>10</v>
      </c>
      <c r="D3" s="3">
        <v>25290906041</v>
      </c>
      <c r="E3" s="3">
        <v>39167935095.889999</v>
      </c>
      <c r="F3" s="3">
        <v>4653299789</v>
      </c>
      <c r="G3" s="3">
        <v>59805541347.889999</v>
      </c>
      <c r="H3" s="3">
        <v>24761144508.599998</v>
      </c>
      <c r="I3" s="3">
        <f>+I4+I15</f>
        <v>35676608820.279999</v>
      </c>
      <c r="J3" s="18">
        <f>+H3/G3</f>
        <v>0.41402759594740457</v>
      </c>
    </row>
    <row r="4" spans="1:10" ht="12.75" customHeight="1" x14ac:dyDescent="0.2">
      <c r="A4" s="2" t="s">
        <v>11</v>
      </c>
      <c r="B4" s="2" t="str">
        <f>+MID(A4,9,3)</f>
        <v/>
      </c>
      <c r="C4" s="2" t="s">
        <v>12</v>
      </c>
      <c r="D4" s="3">
        <f t="shared" ref="D4:I4" si="0">+D5+D9+D12</f>
        <v>1711568391</v>
      </c>
      <c r="E4" s="3">
        <f t="shared" si="0"/>
        <v>0</v>
      </c>
      <c r="F4" s="3">
        <f t="shared" si="0"/>
        <v>0</v>
      </c>
      <c r="G4" s="3">
        <f t="shared" si="0"/>
        <v>1711568391</v>
      </c>
      <c r="H4" s="3">
        <f t="shared" si="0"/>
        <v>511495437.72000003</v>
      </c>
      <c r="I4" s="3">
        <f t="shared" si="0"/>
        <v>1201882533.28</v>
      </c>
      <c r="J4" s="18">
        <f t="shared" ref="J4:J31" si="1">+H4/G4</f>
        <v>0.29884604109868729</v>
      </c>
    </row>
    <row r="5" spans="1:10" ht="12.75" customHeight="1" x14ac:dyDescent="0.2">
      <c r="A5" s="2" t="s">
        <v>13</v>
      </c>
      <c r="B5" s="2" t="str">
        <f>+MID(A5,9,3)</f>
        <v/>
      </c>
      <c r="C5" s="2" t="s">
        <v>14</v>
      </c>
      <c r="D5" s="3">
        <f t="shared" ref="D5:I5" si="2">+D6</f>
        <v>1311568391</v>
      </c>
      <c r="E5" s="3">
        <f t="shared" si="2"/>
        <v>0</v>
      </c>
      <c r="F5" s="3">
        <f t="shared" si="2"/>
        <v>0</v>
      </c>
      <c r="G5" s="3">
        <f t="shared" si="2"/>
        <v>1311568391</v>
      </c>
      <c r="H5" s="3">
        <f t="shared" si="2"/>
        <v>309685858.72000003</v>
      </c>
      <c r="I5" s="3">
        <f t="shared" si="2"/>
        <v>1001882532.28</v>
      </c>
      <c r="J5" s="18">
        <f t="shared" si="1"/>
        <v>0.23611872689603422</v>
      </c>
    </row>
    <row r="6" spans="1:10" ht="12.75" customHeight="1" x14ac:dyDescent="0.2">
      <c r="A6" s="2" t="s">
        <v>15</v>
      </c>
      <c r="B6" s="2" t="str">
        <f>+MID(A6,9,3)</f>
        <v/>
      </c>
      <c r="C6" s="2" t="s">
        <v>16</v>
      </c>
      <c r="D6" s="3">
        <f t="shared" ref="D6:I6" si="3">+SUM(D7:D8)</f>
        <v>1311568391</v>
      </c>
      <c r="E6" s="3">
        <f t="shared" si="3"/>
        <v>0</v>
      </c>
      <c r="F6" s="3">
        <f t="shared" si="3"/>
        <v>0</v>
      </c>
      <c r="G6" s="3">
        <f t="shared" si="3"/>
        <v>1311568391</v>
      </c>
      <c r="H6" s="3">
        <f t="shared" si="3"/>
        <v>309685858.72000003</v>
      </c>
      <c r="I6" s="3">
        <f t="shared" si="3"/>
        <v>1001882532.28</v>
      </c>
      <c r="J6" s="18">
        <f t="shared" si="1"/>
        <v>0.23611872689603422</v>
      </c>
    </row>
    <row r="7" spans="1:10" ht="12.75" customHeight="1" x14ac:dyDescent="0.2">
      <c r="A7" s="4" t="s">
        <v>57</v>
      </c>
      <c r="B7" s="19">
        <v>102</v>
      </c>
      <c r="C7" s="4" t="s">
        <v>17</v>
      </c>
      <c r="D7" s="5">
        <v>1244568391</v>
      </c>
      <c r="E7" s="5">
        <v>0</v>
      </c>
      <c r="F7" s="5">
        <v>0</v>
      </c>
      <c r="G7" s="5">
        <v>1244568391</v>
      </c>
      <c r="H7" s="5">
        <v>309685858.72000003</v>
      </c>
      <c r="I7" s="5">
        <f>+G7-H7</f>
        <v>934882532.27999997</v>
      </c>
      <c r="J7" s="18">
        <f t="shared" si="1"/>
        <v>0.2488299244617406</v>
      </c>
    </row>
    <row r="8" spans="1:10" ht="12.75" customHeight="1" x14ac:dyDescent="0.2">
      <c r="A8" s="4" t="s">
        <v>58</v>
      </c>
      <c r="B8" s="2" t="s">
        <v>48</v>
      </c>
      <c r="C8" s="4" t="s">
        <v>18</v>
      </c>
      <c r="D8" s="5">
        <v>67000000</v>
      </c>
      <c r="E8" s="5">
        <v>0</v>
      </c>
      <c r="F8" s="5">
        <v>0</v>
      </c>
      <c r="G8" s="5">
        <v>67000000</v>
      </c>
      <c r="H8" s="5">
        <v>0</v>
      </c>
      <c r="I8" s="5">
        <f>+G8-H8</f>
        <v>67000000</v>
      </c>
      <c r="J8" s="18">
        <f t="shared" si="1"/>
        <v>0</v>
      </c>
    </row>
    <row r="9" spans="1:10" ht="12.75" customHeight="1" x14ac:dyDescent="0.2">
      <c r="A9" s="2" t="s">
        <v>59</v>
      </c>
      <c r="B9" s="2" t="s">
        <v>78</v>
      </c>
      <c r="C9" s="2" t="s">
        <v>19</v>
      </c>
      <c r="D9" s="3">
        <f t="shared" ref="D9:I10" si="4">+D10</f>
        <v>400000000</v>
      </c>
      <c r="E9" s="3">
        <f t="shared" si="4"/>
        <v>0</v>
      </c>
      <c r="F9" s="3">
        <f t="shared" si="4"/>
        <v>0</v>
      </c>
      <c r="G9" s="3">
        <f t="shared" si="4"/>
        <v>400000000</v>
      </c>
      <c r="H9" s="3">
        <f t="shared" si="4"/>
        <v>199999999</v>
      </c>
      <c r="I9" s="3">
        <f t="shared" si="4"/>
        <v>200000001</v>
      </c>
      <c r="J9" s="18">
        <f t="shared" si="1"/>
        <v>0.49999999750000002</v>
      </c>
    </row>
    <row r="10" spans="1:10" ht="12.75" customHeight="1" x14ac:dyDescent="0.2">
      <c r="A10" s="2" t="s">
        <v>60</v>
      </c>
      <c r="B10" s="2" t="s">
        <v>78</v>
      </c>
      <c r="C10" s="2" t="s">
        <v>20</v>
      </c>
      <c r="D10" s="3">
        <f t="shared" si="4"/>
        <v>400000000</v>
      </c>
      <c r="E10" s="3">
        <f t="shared" si="4"/>
        <v>0</v>
      </c>
      <c r="F10" s="3">
        <f t="shared" si="4"/>
        <v>0</v>
      </c>
      <c r="G10" s="3">
        <f t="shared" si="4"/>
        <v>400000000</v>
      </c>
      <c r="H10" s="3">
        <f t="shared" si="4"/>
        <v>199999999</v>
      </c>
      <c r="I10" s="3">
        <f t="shared" si="4"/>
        <v>200000001</v>
      </c>
      <c r="J10" s="18">
        <f t="shared" si="1"/>
        <v>0.49999999750000002</v>
      </c>
    </row>
    <row r="11" spans="1:10" ht="12.75" customHeight="1" x14ac:dyDescent="0.2">
      <c r="A11" s="4" t="s">
        <v>61</v>
      </c>
      <c r="B11" s="2" t="s">
        <v>49</v>
      </c>
      <c r="C11" s="4" t="s">
        <v>21</v>
      </c>
      <c r="D11" s="5">
        <v>400000000</v>
      </c>
      <c r="E11" s="5">
        <v>0</v>
      </c>
      <c r="F11" s="5">
        <v>0</v>
      </c>
      <c r="G11" s="5">
        <v>400000000</v>
      </c>
      <c r="H11" s="5">
        <v>199999999</v>
      </c>
      <c r="I11" s="5">
        <f>+G11-H11</f>
        <v>200000001</v>
      </c>
      <c r="J11" s="18">
        <f t="shared" si="1"/>
        <v>0.49999999750000002</v>
      </c>
    </row>
    <row r="12" spans="1:10" ht="12.75" customHeight="1" x14ac:dyDescent="0.2">
      <c r="A12" s="2" t="s">
        <v>62</v>
      </c>
      <c r="B12" s="2" t="s">
        <v>78</v>
      </c>
      <c r="C12" s="2" t="s">
        <v>22</v>
      </c>
      <c r="D12" s="3">
        <f t="shared" ref="D12:I13" si="5">+D13</f>
        <v>0</v>
      </c>
      <c r="E12" s="3">
        <f t="shared" si="5"/>
        <v>0</v>
      </c>
      <c r="F12" s="3">
        <f t="shared" si="5"/>
        <v>0</v>
      </c>
      <c r="G12" s="3">
        <f t="shared" si="5"/>
        <v>0</v>
      </c>
      <c r="H12" s="3">
        <f t="shared" si="5"/>
        <v>1809580</v>
      </c>
      <c r="I12" s="3">
        <f t="shared" si="5"/>
        <v>0</v>
      </c>
      <c r="J12" s="18">
        <v>0</v>
      </c>
    </row>
    <row r="13" spans="1:10" ht="12.75" customHeight="1" x14ac:dyDescent="0.2">
      <c r="A13" s="2" t="s">
        <v>63</v>
      </c>
      <c r="B13" s="2" t="s">
        <v>78</v>
      </c>
      <c r="C13" s="2" t="s">
        <v>23</v>
      </c>
      <c r="D13" s="3">
        <f t="shared" si="5"/>
        <v>0</v>
      </c>
      <c r="E13" s="3">
        <f t="shared" si="5"/>
        <v>0</v>
      </c>
      <c r="F13" s="3">
        <f t="shared" si="5"/>
        <v>0</v>
      </c>
      <c r="G13" s="3">
        <f t="shared" si="5"/>
        <v>0</v>
      </c>
      <c r="H13" s="3">
        <f t="shared" si="5"/>
        <v>1809580</v>
      </c>
      <c r="I13" s="3">
        <f t="shared" si="5"/>
        <v>0</v>
      </c>
      <c r="J13" s="18">
        <v>0</v>
      </c>
    </row>
    <row r="14" spans="1:10" ht="12.75" customHeight="1" x14ac:dyDescent="0.2">
      <c r="A14" s="4" t="s">
        <v>64</v>
      </c>
      <c r="B14" s="2" t="s">
        <v>49</v>
      </c>
      <c r="C14" s="4" t="s">
        <v>24</v>
      </c>
      <c r="D14" s="5">
        <v>0</v>
      </c>
      <c r="E14" s="5">
        <v>0</v>
      </c>
      <c r="F14" s="5">
        <v>0</v>
      </c>
      <c r="G14" s="5">
        <v>0</v>
      </c>
      <c r="H14" s="5">
        <v>1809580</v>
      </c>
      <c r="I14" s="5">
        <v>0</v>
      </c>
      <c r="J14" s="18">
        <v>0</v>
      </c>
    </row>
    <row r="15" spans="1:10" ht="12.75" customHeight="1" x14ac:dyDescent="0.2">
      <c r="A15" s="2" t="s">
        <v>65</v>
      </c>
      <c r="B15" s="2" t="s">
        <v>78</v>
      </c>
      <c r="C15" s="2" t="s">
        <v>25</v>
      </c>
      <c r="D15" s="3">
        <f t="shared" ref="D15:I15" si="6">+D16+D26</f>
        <v>23579337650</v>
      </c>
      <c r="E15" s="3">
        <f t="shared" si="6"/>
        <v>39167935095.889999</v>
      </c>
      <c r="F15" s="3">
        <f t="shared" si="6"/>
        <v>4653299789</v>
      </c>
      <c r="G15" s="3">
        <f t="shared" si="6"/>
        <v>58093972956.889999</v>
      </c>
      <c r="H15" s="3">
        <f t="shared" si="6"/>
        <v>24249649070.879997</v>
      </c>
      <c r="I15" s="3">
        <f t="shared" si="6"/>
        <v>34474726287</v>
      </c>
      <c r="J15" s="18">
        <f t="shared" si="1"/>
        <v>0.41742108237071374</v>
      </c>
    </row>
    <row r="16" spans="1:10" ht="12.75" customHeight="1" x14ac:dyDescent="0.2">
      <c r="A16" s="2" t="s">
        <v>66</v>
      </c>
      <c r="B16" s="2" t="s">
        <v>78</v>
      </c>
      <c r="C16" s="2" t="s">
        <v>26</v>
      </c>
      <c r="D16" s="3">
        <f t="shared" ref="D16:I16" si="7">+D17</f>
        <v>23579337650</v>
      </c>
      <c r="E16" s="3">
        <f t="shared" si="7"/>
        <v>22413633804</v>
      </c>
      <c r="F16" s="3">
        <f t="shared" si="7"/>
        <v>0</v>
      </c>
      <c r="G16" s="3">
        <f t="shared" si="7"/>
        <v>45992971454</v>
      </c>
      <c r="H16" s="3">
        <f t="shared" si="7"/>
        <v>13058245167</v>
      </c>
      <c r="I16" s="3">
        <f t="shared" si="7"/>
        <v>32934726287</v>
      </c>
      <c r="J16" s="18">
        <f t="shared" si="1"/>
        <v>0.28391827607964493</v>
      </c>
    </row>
    <row r="17" spans="1:10" ht="12.75" customHeight="1" x14ac:dyDescent="0.2">
      <c r="A17" s="2" t="s">
        <v>67</v>
      </c>
      <c r="B17" s="2" t="s">
        <v>78</v>
      </c>
      <c r="C17" s="2" t="s">
        <v>27</v>
      </c>
      <c r="D17" s="3">
        <f t="shared" ref="D17:I17" si="8">+SUM(D18:D25)</f>
        <v>23579337650</v>
      </c>
      <c r="E17" s="3">
        <f t="shared" si="8"/>
        <v>22413633804</v>
      </c>
      <c r="F17" s="3">
        <f t="shared" si="8"/>
        <v>0</v>
      </c>
      <c r="G17" s="3">
        <f t="shared" si="8"/>
        <v>45992971454</v>
      </c>
      <c r="H17" s="3">
        <f t="shared" si="8"/>
        <v>13058245167</v>
      </c>
      <c r="I17" s="3">
        <f t="shared" si="8"/>
        <v>32934726287</v>
      </c>
      <c r="J17" s="18">
        <f t="shared" si="1"/>
        <v>0.28391827607964493</v>
      </c>
    </row>
    <row r="18" spans="1:10" ht="38.25" x14ac:dyDescent="0.2">
      <c r="A18" s="4" t="s">
        <v>75</v>
      </c>
      <c r="B18" s="2" t="s">
        <v>50</v>
      </c>
      <c r="C18" s="6" t="s">
        <v>28</v>
      </c>
      <c r="D18" s="5">
        <v>5691235616</v>
      </c>
      <c r="E18" s="5">
        <v>0</v>
      </c>
      <c r="F18" s="5">
        <v>0</v>
      </c>
      <c r="G18" s="5">
        <v>5691235616</v>
      </c>
      <c r="H18" s="5">
        <v>1859136968</v>
      </c>
      <c r="I18" s="5">
        <f t="shared" ref="I18:I25" si="9">+G18-H18</f>
        <v>3832098648</v>
      </c>
      <c r="J18" s="18">
        <f t="shared" si="1"/>
        <v>0.32666666668540895</v>
      </c>
    </row>
    <row r="19" spans="1:10" ht="38.25" x14ac:dyDescent="0.2">
      <c r="A19" s="4" t="s">
        <v>68</v>
      </c>
      <c r="B19" s="2" t="s">
        <v>51</v>
      </c>
      <c r="C19" s="6" t="s">
        <v>29</v>
      </c>
      <c r="D19" s="5">
        <v>262908960</v>
      </c>
      <c r="E19" s="5">
        <v>0</v>
      </c>
      <c r="F19" s="5">
        <v>0</v>
      </c>
      <c r="G19" s="5">
        <v>262908960</v>
      </c>
      <c r="H19" s="5">
        <v>194499991</v>
      </c>
      <c r="I19" s="5">
        <f t="shared" si="9"/>
        <v>68408969</v>
      </c>
      <c r="J19" s="18">
        <f t="shared" si="1"/>
        <v>0.73979978088232523</v>
      </c>
    </row>
    <row r="20" spans="1:10" ht="38.25" x14ac:dyDescent="0.2">
      <c r="A20" s="4" t="s">
        <v>69</v>
      </c>
      <c r="B20" s="2" t="s">
        <v>52</v>
      </c>
      <c r="C20" s="6" t="s">
        <v>30</v>
      </c>
      <c r="D20" s="5">
        <v>12097063308</v>
      </c>
      <c r="E20" s="5">
        <v>0</v>
      </c>
      <c r="F20" s="5">
        <v>0</v>
      </c>
      <c r="G20" s="5">
        <v>12097063308</v>
      </c>
      <c r="H20" s="5">
        <v>270000000</v>
      </c>
      <c r="I20" s="5">
        <f t="shared" si="9"/>
        <v>11827063308</v>
      </c>
      <c r="J20" s="18">
        <f t="shared" si="1"/>
        <v>2.2319466561892279E-2</v>
      </c>
    </row>
    <row r="21" spans="1:10" ht="63.75" x14ac:dyDescent="0.2">
      <c r="A21" s="4" t="s">
        <v>70</v>
      </c>
      <c r="B21" s="2" t="s">
        <v>53</v>
      </c>
      <c r="C21" s="6" t="s">
        <v>31</v>
      </c>
      <c r="D21" s="5">
        <v>5528129766</v>
      </c>
      <c r="E21" s="5">
        <v>0</v>
      </c>
      <c r="F21" s="5">
        <v>0</v>
      </c>
      <c r="G21" s="5">
        <v>5528129766</v>
      </c>
      <c r="H21" s="5">
        <v>3506380143</v>
      </c>
      <c r="I21" s="5">
        <f t="shared" si="9"/>
        <v>2021749623</v>
      </c>
      <c r="J21" s="18">
        <f t="shared" si="1"/>
        <v>0.63427963731341974</v>
      </c>
    </row>
    <row r="22" spans="1:10" ht="51" x14ac:dyDescent="0.2">
      <c r="A22" s="4" t="s">
        <v>71</v>
      </c>
      <c r="B22" s="2" t="s">
        <v>54</v>
      </c>
      <c r="C22" s="6" t="s">
        <v>32</v>
      </c>
      <c r="D22" s="5">
        <v>0</v>
      </c>
      <c r="E22" s="5">
        <v>10895924150</v>
      </c>
      <c r="F22" s="5">
        <v>0</v>
      </c>
      <c r="G22" s="5">
        <v>10895924150</v>
      </c>
      <c r="H22" s="5">
        <v>0</v>
      </c>
      <c r="I22" s="5">
        <f t="shared" si="9"/>
        <v>10895924150</v>
      </c>
      <c r="J22" s="18">
        <f t="shared" si="1"/>
        <v>0</v>
      </c>
    </row>
    <row r="23" spans="1:10" ht="51" x14ac:dyDescent="0.2">
      <c r="A23" s="4" t="s">
        <v>72</v>
      </c>
      <c r="B23" s="2" t="s">
        <v>55</v>
      </c>
      <c r="C23" s="6" t="s">
        <v>33</v>
      </c>
      <c r="D23" s="5">
        <v>0</v>
      </c>
      <c r="E23" s="5">
        <v>588965277</v>
      </c>
      <c r="F23" s="5">
        <v>0</v>
      </c>
      <c r="G23" s="5">
        <v>588965277</v>
      </c>
      <c r="H23" s="5">
        <v>287120576</v>
      </c>
      <c r="I23" s="5">
        <f t="shared" si="9"/>
        <v>301844701</v>
      </c>
      <c r="J23" s="18">
        <f t="shared" si="1"/>
        <v>0.48750000587895437</v>
      </c>
    </row>
    <row r="24" spans="1:10" ht="38.25" x14ac:dyDescent="0.2">
      <c r="A24" s="4" t="s">
        <v>67</v>
      </c>
      <c r="B24" s="2" t="s">
        <v>56</v>
      </c>
      <c r="C24" s="6" t="s">
        <v>34</v>
      </c>
      <c r="D24" s="5">
        <v>0</v>
      </c>
      <c r="E24" s="5">
        <v>10082762744</v>
      </c>
      <c r="F24" s="5">
        <v>0</v>
      </c>
      <c r="G24" s="5">
        <v>10082762744</v>
      </c>
      <c r="H24" s="5">
        <v>6941107489</v>
      </c>
      <c r="I24" s="5">
        <f t="shared" si="9"/>
        <v>3141655255</v>
      </c>
      <c r="J24" s="18">
        <f t="shared" si="1"/>
        <v>0.6884132519264603</v>
      </c>
    </row>
    <row r="25" spans="1:10" ht="38.25" x14ac:dyDescent="0.2">
      <c r="A25" s="4" t="s">
        <v>75</v>
      </c>
      <c r="B25" s="2" t="s">
        <v>74</v>
      </c>
      <c r="C25" s="6" t="s">
        <v>46</v>
      </c>
      <c r="D25" s="5">
        <v>0</v>
      </c>
      <c r="E25" s="5">
        <v>845981633</v>
      </c>
      <c r="F25" s="5">
        <v>0</v>
      </c>
      <c r="G25" s="5">
        <v>845981633</v>
      </c>
      <c r="H25" s="5">
        <v>0</v>
      </c>
      <c r="I25" s="5">
        <f t="shared" si="9"/>
        <v>845981633</v>
      </c>
      <c r="J25" s="18">
        <f t="shared" si="1"/>
        <v>0</v>
      </c>
    </row>
    <row r="26" spans="1:10" x14ac:dyDescent="0.2">
      <c r="A26" s="2" t="s">
        <v>68</v>
      </c>
      <c r="B26" s="2" t="s">
        <v>78</v>
      </c>
      <c r="C26" s="8" t="s">
        <v>35</v>
      </c>
      <c r="D26" s="3">
        <v>0</v>
      </c>
      <c r="E26" s="3">
        <f>+SUM(E27:E31)</f>
        <v>16754301291.889999</v>
      </c>
      <c r="F26" s="3">
        <f>+SUM(F27:F31)</f>
        <v>4653299789</v>
      </c>
      <c r="G26" s="3">
        <f>+SUM(G27:G31)</f>
        <v>12101001502.889999</v>
      </c>
      <c r="H26" s="3">
        <f>+SUM(H27:H31)</f>
        <v>11191403903.879999</v>
      </c>
      <c r="I26" s="3">
        <f>+SUM(I27:I31)</f>
        <v>1540000000</v>
      </c>
      <c r="J26" s="18">
        <f t="shared" si="1"/>
        <v>0.92483286620592786</v>
      </c>
    </row>
    <row r="27" spans="1:10" x14ac:dyDescent="0.2">
      <c r="A27" s="4" t="s">
        <v>69</v>
      </c>
      <c r="B27" s="2" t="s">
        <v>49</v>
      </c>
      <c r="C27" s="6" t="s">
        <v>36</v>
      </c>
      <c r="D27" s="5">
        <v>0</v>
      </c>
      <c r="E27" s="5">
        <v>0</v>
      </c>
      <c r="F27" s="5">
        <v>0</v>
      </c>
      <c r="G27" s="5">
        <v>0</v>
      </c>
      <c r="H27" s="5">
        <v>305476705.99000001</v>
      </c>
      <c r="I27" s="5">
        <v>0</v>
      </c>
      <c r="J27" s="18">
        <v>0</v>
      </c>
    </row>
    <row r="28" spans="1:10" x14ac:dyDescent="0.2">
      <c r="A28" s="4" t="s">
        <v>70</v>
      </c>
      <c r="B28" s="2" t="s">
        <v>49</v>
      </c>
      <c r="C28" s="6" t="s">
        <v>37</v>
      </c>
      <c r="D28" s="5">
        <v>0</v>
      </c>
      <c r="E28" s="5">
        <v>0</v>
      </c>
      <c r="F28" s="5">
        <v>0</v>
      </c>
      <c r="G28" s="5">
        <v>0</v>
      </c>
      <c r="H28" s="5">
        <v>300000000</v>
      </c>
      <c r="I28" s="5">
        <v>0</v>
      </c>
      <c r="J28" s="18">
        <v>0</v>
      </c>
    </row>
    <row r="29" spans="1:10" ht="38.25" x14ac:dyDescent="0.2">
      <c r="A29" s="4" t="s">
        <v>71</v>
      </c>
      <c r="B29" s="2" t="s">
        <v>50</v>
      </c>
      <c r="C29" s="6" t="s">
        <v>38</v>
      </c>
      <c r="D29" s="5">
        <v>0</v>
      </c>
      <c r="E29" s="5">
        <v>1621075170</v>
      </c>
      <c r="F29" s="5">
        <v>0</v>
      </c>
      <c r="G29" s="5">
        <v>1621075170</v>
      </c>
      <c r="H29" s="5">
        <v>1646000865</v>
      </c>
      <c r="I29" s="5">
        <v>0</v>
      </c>
      <c r="J29" s="18">
        <f t="shared" si="1"/>
        <v>1.0153760266403933</v>
      </c>
    </row>
    <row r="30" spans="1:10" ht="51" x14ac:dyDescent="0.2">
      <c r="A30" s="4" t="s">
        <v>72</v>
      </c>
      <c r="B30" s="2" t="s">
        <v>54</v>
      </c>
      <c r="C30" s="6" t="s">
        <v>39</v>
      </c>
      <c r="D30" s="5">
        <v>0</v>
      </c>
      <c r="E30" s="5">
        <v>10430000000</v>
      </c>
      <c r="F30" s="5">
        <v>0</v>
      </c>
      <c r="G30" s="5">
        <v>10430000000</v>
      </c>
      <c r="H30" s="5">
        <v>8890000000</v>
      </c>
      <c r="I30" s="5">
        <f>+G30-H30</f>
        <v>1540000000</v>
      </c>
      <c r="J30" s="18">
        <f t="shared" si="1"/>
        <v>0.8523489932885906</v>
      </c>
    </row>
    <row r="31" spans="1:10" x14ac:dyDescent="0.2">
      <c r="A31" s="4" t="s">
        <v>72</v>
      </c>
      <c r="B31" s="2" t="s">
        <v>49</v>
      </c>
      <c r="C31" s="6" t="s">
        <v>40</v>
      </c>
      <c r="D31" s="5">
        <v>0</v>
      </c>
      <c r="E31" s="5">
        <v>4703226121.8900003</v>
      </c>
      <c r="F31" s="5">
        <v>4653299789</v>
      </c>
      <c r="G31" s="5">
        <v>49926332.890000001</v>
      </c>
      <c r="H31" s="5">
        <v>49926332.890000001</v>
      </c>
      <c r="I31" s="5">
        <f>+G31-H31</f>
        <v>0</v>
      </c>
      <c r="J31" s="18">
        <f t="shared" si="1"/>
        <v>1</v>
      </c>
    </row>
    <row r="32" spans="1:10" ht="16.5" customHeight="1" x14ac:dyDescent="0.2"/>
  </sheetData>
  <mergeCells count="1">
    <mergeCell ref="A1:J1"/>
  </mergeCells>
  <pageMargins left="0" right="0" top="0" bottom="0" header="0" footer="0"/>
  <pageSetup paperSize="5" fitToWidth="0" fitToHeight="0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A4569-13ED-40D7-823E-ED4C91DBADC8}">
  <sheetPr>
    <outlinePr summaryBelow="0" summaryRight="0"/>
    <pageSetUpPr autoPageBreaks="0" fitToPage="1"/>
  </sheetPr>
  <dimension ref="A1:O69"/>
  <sheetViews>
    <sheetView workbookViewId="0">
      <selection activeCell="C69" sqref="C69"/>
    </sheetView>
  </sheetViews>
  <sheetFormatPr baseColWidth="10" defaultColWidth="6.85546875" defaultRowHeight="12.75" x14ac:dyDescent="0.2"/>
  <cols>
    <col min="1" max="1" width="12" style="1" bestFit="1" customWidth="1"/>
    <col min="2" max="2" width="10.5703125" style="1" bestFit="1" customWidth="1"/>
    <col min="3" max="3" width="57.28515625" style="34" bestFit="1" customWidth="1"/>
    <col min="4" max="5" width="17" style="1" bestFit="1" customWidth="1"/>
    <col min="6" max="6" width="15.85546875" style="1" bestFit="1" customWidth="1"/>
    <col min="7" max="8" width="13.28515625" style="1" bestFit="1" customWidth="1"/>
    <col min="9" max="9" width="20" style="1" customWidth="1"/>
    <col min="10" max="11" width="17" style="1" bestFit="1" customWidth="1"/>
    <col min="12" max="14" width="15.85546875" style="1" bestFit="1" customWidth="1"/>
    <col min="15" max="15" width="12.85546875" style="1" bestFit="1" customWidth="1"/>
    <col min="16" max="16384" width="6.85546875" style="1"/>
  </cols>
  <sheetData>
    <row r="1" spans="1:15" x14ac:dyDescent="0.2">
      <c r="A1" s="38" t="s">
        <v>176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25.5" x14ac:dyDescent="0.2">
      <c r="A2" s="37" t="s">
        <v>175</v>
      </c>
      <c r="B2" s="37" t="s">
        <v>73</v>
      </c>
      <c r="C2" s="37" t="s">
        <v>2</v>
      </c>
      <c r="D2" s="37" t="s">
        <v>3</v>
      </c>
      <c r="E2" s="37" t="s">
        <v>4</v>
      </c>
      <c r="F2" s="37" t="s">
        <v>174</v>
      </c>
      <c r="G2" s="37" t="s">
        <v>173</v>
      </c>
      <c r="H2" s="37" t="s">
        <v>172</v>
      </c>
      <c r="I2" s="37" t="s">
        <v>171</v>
      </c>
      <c r="J2" s="37" t="s">
        <v>170</v>
      </c>
      <c r="K2" s="37" t="s">
        <v>169</v>
      </c>
      <c r="L2" s="37" t="s">
        <v>168</v>
      </c>
      <c r="M2" s="37" t="s">
        <v>167</v>
      </c>
      <c r="N2" s="37" t="s">
        <v>166</v>
      </c>
      <c r="O2" s="37" t="s">
        <v>77</v>
      </c>
    </row>
    <row r="3" spans="1:15" x14ac:dyDescent="0.2">
      <c r="A3" s="2" t="s">
        <v>165</v>
      </c>
      <c r="B3" s="2" t="str">
        <f>+MID(9,3,0)</f>
        <v/>
      </c>
      <c r="C3" s="8" t="s">
        <v>164</v>
      </c>
      <c r="D3" s="3">
        <v>25290906041</v>
      </c>
      <c r="E3" s="3">
        <v>38321953462.889999</v>
      </c>
      <c r="F3" s="3">
        <v>4653299789</v>
      </c>
      <c r="G3" s="3">
        <v>15595657</v>
      </c>
      <c r="H3" s="3">
        <v>15595657</v>
      </c>
      <c r="I3" s="3">
        <v>58959559714.889999</v>
      </c>
      <c r="J3" s="3">
        <v>55859144498</v>
      </c>
      <c r="K3" s="3">
        <v>55849516269</v>
      </c>
      <c r="L3" s="3">
        <v>7202351819.25</v>
      </c>
      <c r="M3" s="3">
        <v>6147717768.25</v>
      </c>
      <c r="N3" s="3">
        <v>3100415216.8899999</v>
      </c>
      <c r="O3" s="35">
        <f>+K3/I3</f>
        <v>0.94725124371808067</v>
      </c>
    </row>
    <row r="4" spans="1:15" x14ac:dyDescent="0.2">
      <c r="A4" s="2" t="s">
        <v>163</v>
      </c>
      <c r="B4" s="2" t="str">
        <f>+MID(9,3,0)</f>
        <v/>
      </c>
      <c r="C4" s="8" t="s">
        <v>162</v>
      </c>
      <c r="D4" s="3">
        <v>1668019745</v>
      </c>
      <c r="E4" s="3">
        <v>4699832786.8900003</v>
      </c>
      <c r="F4" s="3">
        <v>4653299789</v>
      </c>
      <c r="G4" s="3">
        <v>15595657</v>
      </c>
      <c r="H4" s="3">
        <v>15595657</v>
      </c>
      <c r="I4" s="3">
        <v>1714552742.8900001</v>
      </c>
      <c r="J4" s="3">
        <v>531747461</v>
      </c>
      <c r="K4" s="3">
        <v>531747461</v>
      </c>
      <c r="L4" s="3">
        <v>352297434</v>
      </c>
      <c r="M4" s="3">
        <v>339545434</v>
      </c>
      <c r="N4" s="3">
        <v>1182805281.8900001</v>
      </c>
      <c r="O4" s="35">
        <f>+K4/I4</f>
        <v>0.31013770979346017</v>
      </c>
    </row>
    <row r="5" spans="1:15" x14ac:dyDescent="0.2">
      <c r="A5" s="2" t="s">
        <v>161</v>
      </c>
      <c r="B5" s="2" t="str">
        <f>+MID(9,3,0)</f>
        <v/>
      </c>
      <c r="C5" s="8" t="s">
        <v>160</v>
      </c>
      <c r="D5" s="3">
        <v>1517013115</v>
      </c>
      <c r="E5" s="3">
        <v>4699832786.8900003</v>
      </c>
      <c r="F5" s="3">
        <v>4653299789</v>
      </c>
      <c r="G5" s="3">
        <v>0</v>
      </c>
      <c r="H5" s="3">
        <v>15595657</v>
      </c>
      <c r="I5" s="3">
        <v>1547950455.8900001</v>
      </c>
      <c r="J5" s="3">
        <v>487879180</v>
      </c>
      <c r="K5" s="3">
        <v>487879180</v>
      </c>
      <c r="L5" s="3">
        <v>346139042</v>
      </c>
      <c r="M5" s="3">
        <v>333387042</v>
      </c>
      <c r="N5" s="3">
        <v>1060071275.89</v>
      </c>
      <c r="O5" s="35">
        <f>+K5/I5</f>
        <v>0.31517751627230989</v>
      </c>
    </row>
    <row r="6" spans="1:15" x14ac:dyDescent="0.2">
      <c r="A6" s="2" t="s">
        <v>159</v>
      </c>
      <c r="B6" s="2" t="str">
        <f>+MID(9,3,0)</f>
        <v/>
      </c>
      <c r="C6" s="8" t="s">
        <v>158</v>
      </c>
      <c r="D6" s="3">
        <v>1092801908</v>
      </c>
      <c r="E6" s="3">
        <v>4699832786.8900003</v>
      </c>
      <c r="F6" s="3">
        <v>4653299789</v>
      </c>
      <c r="G6" s="3">
        <v>0</v>
      </c>
      <c r="H6" s="3">
        <v>15595657</v>
      </c>
      <c r="I6" s="3">
        <v>1123739248.8900001</v>
      </c>
      <c r="J6" s="3">
        <v>277446682</v>
      </c>
      <c r="K6" s="3">
        <v>277446682</v>
      </c>
      <c r="L6" s="3">
        <v>277446682</v>
      </c>
      <c r="M6" s="3">
        <v>277446682</v>
      </c>
      <c r="N6" s="3">
        <v>846292566.88999999</v>
      </c>
      <c r="O6" s="35">
        <f>+K6/I6</f>
        <v>0.24689596120635146</v>
      </c>
    </row>
    <row r="7" spans="1:15" x14ac:dyDescent="0.2">
      <c r="A7" s="4">
        <v>21010100</v>
      </c>
      <c r="B7" s="36">
        <v>101</v>
      </c>
      <c r="C7" s="6" t="s">
        <v>157</v>
      </c>
      <c r="D7" s="5">
        <v>765201366</v>
      </c>
      <c r="E7" s="5">
        <v>4653299789</v>
      </c>
      <c r="F7" s="5">
        <v>4653299789</v>
      </c>
      <c r="G7" s="5">
        <v>0</v>
      </c>
      <c r="H7" s="5">
        <v>0</v>
      </c>
      <c r="I7" s="5">
        <v>765201366</v>
      </c>
      <c r="J7" s="5">
        <v>198878964</v>
      </c>
      <c r="K7" s="5">
        <v>198878964</v>
      </c>
      <c r="L7" s="5">
        <v>198878964</v>
      </c>
      <c r="M7" s="5">
        <v>198878964</v>
      </c>
      <c r="N7" s="5">
        <v>566322402</v>
      </c>
      <c r="O7" s="35">
        <f>+K7/I7</f>
        <v>0.2599040890891457</v>
      </c>
    </row>
    <row r="8" spans="1:15" x14ac:dyDescent="0.2">
      <c r="A8" s="4">
        <v>21010101</v>
      </c>
      <c r="B8" s="36">
        <v>101</v>
      </c>
      <c r="C8" s="6" t="s">
        <v>156</v>
      </c>
      <c r="D8" s="5">
        <v>74264652</v>
      </c>
      <c r="E8" s="5">
        <v>0</v>
      </c>
      <c r="F8" s="5">
        <v>0</v>
      </c>
      <c r="G8" s="5">
        <v>0</v>
      </c>
      <c r="H8" s="5">
        <v>0</v>
      </c>
      <c r="I8" s="5">
        <v>74264652</v>
      </c>
      <c r="J8" s="5">
        <v>0</v>
      </c>
      <c r="K8" s="5">
        <v>0</v>
      </c>
      <c r="L8" s="5">
        <v>0</v>
      </c>
      <c r="M8" s="5">
        <v>0</v>
      </c>
      <c r="N8" s="5">
        <v>74264652</v>
      </c>
      <c r="O8" s="35">
        <f>+K8/I8</f>
        <v>0</v>
      </c>
    </row>
    <row r="9" spans="1:15" x14ac:dyDescent="0.2">
      <c r="A9" s="4">
        <v>21010102</v>
      </c>
      <c r="B9" s="36">
        <v>101</v>
      </c>
      <c r="C9" s="6" t="s">
        <v>155</v>
      </c>
      <c r="D9" s="5">
        <v>39004912</v>
      </c>
      <c r="E9" s="5">
        <v>0</v>
      </c>
      <c r="F9" s="5">
        <v>0</v>
      </c>
      <c r="G9" s="5">
        <v>0</v>
      </c>
      <c r="H9" s="5">
        <v>0</v>
      </c>
      <c r="I9" s="5">
        <v>39004912</v>
      </c>
      <c r="J9" s="5">
        <v>2915424</v>
      </c>
      <c r="K9" s="5">
        <v>2915424</v>
      </c>
      <c r="L9" s="5">
        <v>2915424</v>
      </c>
      <c r="M9" s="5">
        <v>2915424</v>
      </c>
      <c r="N9" s="5">
        <v>36089488</v>
      </c>
      <c r="O9" s="35">
        <f>+K9/I9</f>
        <v>7.4745047495556452E-2</v>
      </c>
    </row>
    <row r="10" spans="1:15" x14ac:dyDescent="0.2">
      <c r="A10" s="4">
        <v>21010103</v>
      </c>
      <c r="B10" s="36">
        <v>101</v>
      </c>
      <c r="C10" s="6" t="s">
        <v>154</v>
      </c>
      <c r="D10" s="5">
        <v>42004911</v>
      </c>
      <c r="E10" s="5">
        <v>0</v>
      </c>
      <c r="F10" s="5">
        <v>0</v>
      </c>
      <c r="G10" s="5">
        <v>0</v>
      </c>
      <c r="H10" s="5">
        <v>0</v>
      </c>
      <c r="I10" s="5">
        <v>42004911</v>
      </c>
      <c r="J10" s="5">
        <v>3692870</v>
      </c>
      <c r="K10" s="5">
        <v>3692870</v>
      </c>
      <c r="L10" s="5">
        <v>3692870</v>
      </c>
      <c r="M10" s="5">
        <v>3692870</v>
      </c>
      <c r="N10" s="5">
        <v>38312041</v>
      </c>
      <c r="O10" s="35">
        <f>+K10/I10</f>
        <v>8.7915196392155198E-2</v>
      </c>
    </row>
    <row r="11" spans="1:15" x14ac:dyDescent="0.2">
      <c r="A11" s="4">
        <v>21010104</v>
      </c>
      <c r="B11" s="36">
        <v>101</v>
      </c>
      <c r="C11" s="6" t="s">
        <v>153</v>
      </c>
      <c r="D11" s="5">
        <v>5117227</v>
      </c>
      <c r="E11" s="5">
        <v>0</v>
      </c>
      <c r="F11" s="5">
        <v>0</v>
      </c>
      <c r="G11" s="5">
        <v>0</v>
      </c>
      <c r="H11" s="5">
        <v>0</v>
      </c>
      <c r="I11" s="5">
        <v>5117227</v>
      </c>
      <c r="J11" s="5">
        <v>363010</v>
      </c>
      <c r="K11" s="5">
        <v>363010</v>
      </c>
      <c r="L11" s="5">
        <v>363010</v>
      </c>
      <c r="M11" s="5">
        <v>363010</v>
      </c>
      <c r="N11" s="5">
        <v>4754217</v>
      </c>
      <c r="O11" s="35">
        <f>+K11/I11</f>
        <v>7.0938811195985635E-2</v>
      </c>
    </row>
    <row r="12" spans="1:15" x14ac:dyDescent="0.2">
      <c r="A12" s="4">
        <v>21010105</v>
      </c>
      <c r="B12" s="36">
        <v>101</v>
      </c>
      <c r="C12" s="6" t="s">
        <v>152</v>
      </c>
      <c r="D12" s="5">
        <v>24993693</v>
      </c>
      <c r="E12" s="5">
        <v>0</v>
      </c>
      <c r="F12" s="5">
        <v>0</v>
      </c>
      <c r="G12" s="5">
        <v>0</v>
      </c>
      <c r="H12" s="5">
        <v>0</v>
      </c>
      <c r="I12" s="5">
        <v>24993693</v>
      </c>
      <c r="J12" s="5">
        <v>9945569</v>
      </c>
      <c r="K12" s="5">
        <v>9945569</v>
      </c>
      <c r="L12" s="5">
        <v>9945569</v>
      </c>
      <c r="M12" s="5">
        <v>9945569</v>
      </c>
      <c r="N12" s="5">
        <v>15048124</v>
      </c>
      <c r="O12" s="35">
        <f>+K12/I12</f>
        <v>0.39792314805179052</v>
      </c>
    </row>
    <row r="13" spans="1:15" x14ac:dyDescent="0.2">
      <c r="A13" s="4">
        <v>21010106</v>
      </c>
      <c r="B13" s="36">
        <v>101</v>
      </c>
      <c r="C13" s="6" t="s">
        <v>151</v>
      </c>
      <c r="D13" s="5">
        <v>29800326</v>
      </c>
      <c r="E13" s="5">
        <v>0</v>
      </c>
      <c r="F13" s="5">
        <v>0</v>
      </c>
      <c r="G13" s="5">
        <v>0</v>
      </c>
      <c r="H13" s="5">
        <v>0</v>
      </c>
      <c r="I13" s="5">
        <v>29800326</v>
      </c>
      <c r="J13" s="5">
        <v>0</v>
      </c>
      <c r="K13" s="5">
        <v>0</v>
      </c>
      <c r="L13" s="5">
        <v>0</v>
      </c>
      <c r="M13" s="5">
        <v>0</v>
      </c>
      <c r="N13" s="5">
        <v>29800326</v>
      </c>
      <c r="O13" s="35">
        <f>+K13/I13</f>
        <v>0</v>
      </c>
    </row>
    <row r="14" spans="1:15" x14ac:dyDescent="0.2">
      <c r="A14" s="4">
        <v>21010107</v>
      </c>
      <c r="B14" s="36">
        <v>101</v>
      </c>
      <c r="C14" s="6" t="s">
        <v>150</v>
      </c>
      <c r="D14" s="5">
        <v>76970803</v>
      </c>
      <c r="E14" s="5">
        <v>46532997.890000001</v>
      </c>
      <c r="F14" s="5">
        <v>0</v>
      </c>
      <c r="G14" s="5">
        <v>0</v>
      </c>
      <c r="H14" s="5">
        <v>15595657</v>
      </c>
      <c r="I14" s="5">
        <v>107908143.89</v>
      </c>
      <c r="J14" s="5">
        <v>55145779</v>
      </c>
      <c r="K14" s="5">
        <v>55145779</v>
      </c>
      <c r="L14" s="5">
        <v>55145779</v>
      </c>
      <c r="M14" s="5">
        <v>55145779</v>
      </c>
      <c r="N14" s="5">
        <v>52762364.890000001</v>
      </c>
      <c r="O14" s="35">
        <f>+K14/I14</f>
        <v>0.51104371748081223</v>
      </c>
    </row>
    <row r="15" spans="1:15" x14ac:dyDescent="0.2">
      <c r="A15" s="4">
        <v>21010108</v>
      </c>
      <c r="B15" s="36">
        <v>101</v>
      </c>
      <c r="C15" s="6" t="s">
        <v>149</v>
      </c>
      <c r="D15" s="5">
        <v>10444018</v>
      </c>
      <c r="E15" s="5">
        <v>0</v>
      </c>
      <c r="F15" s="5">
        <v>0</v>
      </c>
      <c r="G15" s="5">
        <v>0</v>
      </c>
      <c r="H15" s="5">
        <v>0</v>
      </c>
      <c r="I15" s="5">
        <v>10444018</v>
      </c>
      <c r="J15" s="5">
        <v>6505066</v>
      </c>
      <c r="K15" s="5">
        <v>6505066</v>
      </c>
      <c r="L15" s="5">
        <v>6505066</v>
      </c>
      <c r="M15" s="5">
        <v>6505066</v>
      </c>
      <c r="N15" s="5">
        <v>3938952</v>
      </c>
      <c r="O15" s="35">
        <f>+K15/I15</f>
        <v>0.62285089895478929</v>
      </c>
    </row>
    <row r="16" spans="1:15" x14ac:dyDescent="0.2">
      <c r="A16" s="4">
        <v>21010109</v>
      </c>
      <c r="B16" s="36">
        <v>101</v>
      </c>
      <c r="C16" s="6" t="s">
        <v>148</v>
      </c>
      <c r="D16" s="5">
        <v>22000000</v>
      </c>
      <c r="E16" s="5">
        <v>0</v>
      </c>
      <c r="F16" s="5">
        <v>0</v>
      </c>
      <c r="G16" s="5">
        <v>0</v>
      </c>
      <c r="H16" s="5">
        <v>0</v>
      </c>
      <c r="I16" s="5">
        <v>22000000</v>
      </c>
      <c r="J16" s="5">
        <v>0</v>
      </c>
      <c r="K16" s="5">
        <v>0</v>
      </c>
      <c r="L16" s="5">
        <v>0</v>
      </c>
      <c r="M16" s="5">
        <v>0</v>
      </c>
      <c r="N16" s="5">
        <v>22000000</v>
      </c>
      <c r="O16" s="35">
        <f>+K16/I16</f>
        <v>0</v>
      </c>
    </row>
    <row r="17" spans="1:15" x14ac:dyDescent="0.2">
      <c r="A17" s="4">
        <v>21010110</v>
      </c>
      <c r="B17" s="36">
        <v>101</v>
      </c>
      <c r="C17" s="6" t="s">
        <v>147</v>
      </c>
      <c r="D17" s="5">
        <v>3000000</v>
      </c>
      <c r="E17" s="5">
        <v>0</v>
      </c>
      <c r="F17" s="5">
        <v>0</v>
      </c>
      <c r="G17" s="5">
        <v>0</v>
      </c>
      <c r="H17" s="5">
        <v>0</v>
      </c>
      <c r="I17" s="5">
        <v>3000000</v>
      </c>
      <c r="J17" s="5">
        <v>0</v>
      </c>
      <c r="K17" s="5">
        <v>0</v>
      </c>
      <c r="L17" s="5">
        <v>0</v>
      </c>
      <c r="M17" s="5">
        <v>0</v>
      </c>
      <c r="N17" s="5">
        <v>3000000</v>
      </c>
      <c r="O17" s="35">
        <f>+K17/I17</f>
        <v>0</v>
      </c>
    </row>
    <row r="18" spans="1:15" x14ac:dyDescent="0.2">
      <c r="A18" s="2" t="s">
        <v>146</v>
      </c>
      <c r="B18" s="36" t="str">
        <f>+MID(9,3,0)</f>
        <v/>
      </c>
      <c r="C18" s="8" t="s">
        <v>145</v>
      </c>
      <c r="D18" s="3">
        <v>263000000</v>
      </c>
      <c r="E18" s="3">
        <v>0</v>
      </c>
      <c r="F18" s="3">
        <v>0</v>
      </c>
      <c r="G18" s="3">
        <v>0</v>
      </c>
      <c r="H18" s="3">
        <v>0</v>
      </c>
      <c r="I18" s="3">
        <v>263000000</v>
      </c>
      <c r="J18" s="3">
        <v>180562000</v>
      </c>
      <c r="K18" s="3">
        <v>180562000</v>
      </c>
      <c r="L18" s="3">
        <v>38821862</v>
      </c>
      <c r="M18" s="3">
        <v>26069862</v>
      </c>
      <c r="N18" s="3">
        <v>82438000</v>
      </c>
      <c r="O18" s="35">
        <f>+K18/I18</f>
        <v>0.68654752851711032</v>
      </c>
    </row>
    <row r="19" spans="1:15" x14ac:dyDescent="0.2">
      <c r="A19" s="4">
        <v>21010201</v>
      </c>
      <c r="B19" s="36">
        <v>102</v>
      </c>
      <c r="C19" s="6" t="s">
        <v>144</v>
      </c>
      <c r="D19" s="5">
        <v>3000000</v>
      </c>
      <c r="E19" s="5">
        <v>0</v>
      </c>
      <c r="F19" s="5">
        <v>0</v>
      </c>
      <c r="G19" s="5">
        <v>0</v>
      </c>
      <c r="H19" s="5">
        <v>0</v>
      </c>
      <c r="I19" s="5">
        <v>3000000</v>
      </c>
      <c r="J19" s="5">
        <v>0</v>
      </c>
      <c r="K19" s="5">
        <v>0</v>
      </c>
      <c r="L19" s="5">
        <v>0</v>
      </c>
      <c r="M19" s="5">
        <v>0</v>
      </c>
      <c r="N19" s="5">
        <v>3000000</v>
      </c>
      <c r="O19" s="35">
        <f>+K19/I19</f>
        <v>0</v>
      </c>
    </row>
    <row r="20" spans="1:15" x14ac:dyDescent="0.2">
      <c r="A20" s="4">
        <v>21010202</v>
      </c>
      <c r="B20" s="36">
        <v>102</v>
      </c>
      <c r="C20" s="6" t="s">
        <v>143</v>
      </c>
      <c r="D20" s="5">
        <v>260000000</v>
      </c>
      <c r="E20" s="5">
        <v>0</v>
      </c>
      <c r="F20" s="5">
        <v>0</v>
      </c>
      <c r="G20" s="5">
        <v>0</v>
      </c>
      <c r="H20" s="5">
        <v>0</v>
      </c>
      <c r="I20" s="5">
        <v>260000000</v>
      </c>
      <c r="J20" s="5">
        <v>180562000</v>
      </c>
      <c r="K20" s="5">
        <v>180562000</v>
      </c>
      <c r="L20" s="5">
        <v>38821862</v>
      </c>
      <c r="M20" s="5">
        <v>26069862</v>
      </c>
      <c r="N20" s="5">
        <v>79438000</v>
      </c>
      <c r="O20" s="35">
        <f>+K20/I20</f>
        <v>0.69446923076923073</v>
      </c>
    </row>
    <row r="21" spans="1:15" ht="25.5" x14ac:dyDescent="0.2">
      <c r="A21" s="2" t="s">
        <v>142</v>
      </c>
      <c r="B21" s="36" t="str">
        <f>+MID(9,3,0)</f>
        <v/>
      </c>
      <c r="C21" s="8" t="s">
        <v>141</v>
      </c>
      <c r="D21" s="3">
        <v>111034206</v>
      </c>
      <c r="E21" s="3">
        <v>0</v>
      </c>
      <c r="F21" s="3">
        <v>0</v>
      </c>
      <c r="G21" s="3">
        <v>0</v>
      </c>
      <c r="H21" s="3">
        <v>0</v>
      </c>
      <c r="I21" s="3">
        <v>111034206</v>
      </c>
      <c r="J21" s="3">
        <v>21742398</v>
      </c>
      <c r="K21" s="3">
        <v>21742398</v>
      </c>
      <c r="L21" s="3">
        <v>21742398</v>
      </c>
      <c r="M21" s="3">
        <v>21742398</v>
      </c>
      <c r="N21" s="3">
        <v>89291808</v>
      </c>
      <c r="O21" s="35">
        <f>+K21/I21</f>
        <v>0.1958171160335942</v>
      </c>
    </row>
    <row r="22" spans="1:15" x14ac:dyDescent="0.2">
      <c r="A22" s="4">
        <v>21010300</v>
      </c>
      <c r="B22" s="36">
        <v>102</v>
      </c>
      <c r="C22" s="6" t="s">
        <v>140</v>
      </c>
      <c r="D22" s="5">
        <v>15607881</v>
      </c>
      <c r="E22" s="5">
        <v>0</v>
      </c>
      <c r="F22" s="5">
        <v>0</v>
      </c>
      <c r="G22" s="5">
        <v>0</v>
      </c>
      <c r="H22" s="5">
        <v>0</v>
      </c>
      <c r="I22" s="5">
        <v>15607881</v>
      </c>
      <c r="J22" s="5">
        <v>1991189</v>
      </c>
      <c r="K22" s="5">
        <v>1991189</v>
      </c>
      <c r="L22" s="5">
        <v>1991189</v>
      </c>
      <c r="M22" s="5">
        <v>1991189</v>
      </c>
      <c r="N22" s="5">
        <v>13616692</v>
      </c>
      <c r="O22" s="35">
        <f>+K22/I22</f>
        <v>0.12757587016456623</v>
      </c>
    </row>
    <row r="23" spans="1:15" x14ac:dyDescent="0.2">
      <c r="A23" s="4">
        <v>21010301</v>
      </c>
      <c r="B23" s="36">
        <v>102</v>
      </c>
      <c r="C23" s="6" t="s">
        <v>139</v>
      </c>
      <c r="D23" s="5">
        <v>90669214</v>
      </c>
      <c r="E23" s="5">
        <v>0</v>
      </c>
      <c r="F23" s="5">
        <v>0</v>
      </c>
      <c r="G23" s="5">
        <v>0</v>
      </c>
      <c r="H23" s="5">
        <v>0</v>
      </c>
      <c r="I23" s="5">
        <v>90669214</v>
      </c>
      <c r="J23" s="5">
        <v>19043309</v>
      </c>
      <c r="K23" s="5">
        <v>19043309</v>
      </c>
      <c r="L23" s="5">
        <v>19043309</v>
      </c>
      <c r="M23" s="5">
        <v>19043309</v>
      </c>
      <c r="N23" s="5">
        <v>71625905</v>
      </c>
      <c r="O23" s="35">
        <f>+K23/I23</f>
        <v>0.2100305953904045</v>
      </c>
    </row>
    <row r="24" spans="1:15" x14ac:dyDescent="0.2">
      <c r="A24" s="4">
        <v>21010302</v>
      </c>
      <c r="B24" s="36">
        <v>102</v>
      </c>
      <c r="C24" s="6" t="s">
        <v>138</v>
      </c>
      <c r="D24" s="5">
        <v>4757111</v>
      </c>
      <c r="E24" s="5">
        <v>0</v>
      </c>
      <c r="F24" s="5">
        <v>0</v>
      </c>
      <c r="G24" s="5">
        <v>0</v>
      </c>
      <c r="H24" s="5">
        <v>0</v>
      </c>
      <c r="I24" s="5">
        <v>4757111</v>
      </c>
      <c r="J24" s="5">
        <v>707900</v>
      </c>
      <c r="K24" s="5">
        <v>707900</v>
      </c>
      <c r="L24" s="5">
        <v>707900</v>
      </c>
      <c r="M24" s="5">
        <v>707900</v>
      </c>
      <c r="N24" s="5">
        <v>4049211</v>
      </c>
      <c r="O24" s="35">
        <f>+K24/I24</f>
        <v>0.14880880433523624</v>
      </c>
    </row>
    <row r="25" spans="1:15" x14ac:dyDescent="0.2">
      <c r="A25" s="2" t="s">
        <v>137</v>
      </c>
      <c r="B25" s="36" t="str">
        <f>+MID(9,3,0)</f>
        <v/>
      </c>
      <c r="C25" s="8" t="s">
        <v>136</v>
      </c>
      <c r="D25" s="3">
        <v>50177001</v>
      </c>
      <c r="E25" s="3">
        <v>0</v>
      </c>
      <c r="F25" s="3">
        <v>0</v>
      </c>
      <c r="G25" s="3">
        <v>0</v>
      </c>
      <c r="H25" s="3">
        <v>0</v>
      </c>
      <c r="I25" s="3">
        <v>50177001</v>
      </c>
      <c r="J25" s="3">
        <v>8128100</v>
      </c>
      <c r="K25" s="3">
        <v>8128100</v>
      </c>
      <c r="L25" s="3">
        <v>8128100</v>
      </c>
      <c r="M25" s="3">
        <v>8128100</v>
      </c>
      <c r="N25" s="3">
        <v>42048901</v>
      </c>
      <c r="O25" s="35">
        <f>+K25/I25</f>
        <v>0.16198855726750189</v>
      </c>
    </row>
    <row r="26" spans="1:15" x14ac:dyDescent="0.2">
      <c r="A26" s="4">
        <v>21010500</v>
      </c>
      <c r="B26" s="36">
        <v>102</v>
      </c>
      <c r="C26" s="6" t="s">
        <v>135</v>
      </c>
      <c r="D26" s="5">
        <v>39048836</v>
      </c>
      <c r="E26" s="5">
        <v>0</v>
      </c>
      <c r="F26" s="5">
        <v>0</v>
      </c>
      <c r="G26" s="5">
        <v>0</v>
      </c>
      <c r="H26" s="5">
        <v>0</v>
      </c>
      <c r="I26" s="5">
        <v>39048836</v>
      </c>
      <c r="J26" s="5">
        <v>6362700</v>
      </c>
      <c r="K26" s="5">
        <v>6362700</v>
      </c>
      <c r="L26" s="5">
        <v>6362700</v>
      </c>
      <c r="M26" s="5">
        <v>6362700</v>
      </c>
      <c r="N26" s="5">
        <v>32686136</v>
      </c>
      <c r="O26" s="35">
        <f>+K26/I26</f>
        <v>0.16294211689178137</v>
      </c>
    </row>
    <row r="27" spans="1:15" x14ac:dyDescent="0.2">
      <c r="A27" s="4">
        <v>21010501</v>
      </c>
      <c r="B27" s="36">
        <v>102</v>
      </c>
      <c r="C27" s="6" t="s">
        <v>134</v>
      </c>
      <c r="D27" s="5">
        <v>5431266</v>
      </c>
      <c r="E27" s="5">
        <v>0</v>
      </c>
      <c r="F27" s="5">
        <v>0</v>
      </c>
      <c r="G27" s="5">
        <v>0</v>
      </c>
      <c r="H27" s="5">
        <v>0</v>
      </c>
      <c r="I27" s="5">
        <v>5431266</v>
      </c>
      <c r="J27" s="5">
        <v>1059200</v>
      </c>
      <c r="K27" s="5">
        <v>1059200</v>
      </c>
      <c r="L27" s="5">
        <v>1059200</v>
      </c>
      <c r="M27" s="5">
        <v>1059200</v>
      </c>
      <c r="N27" s="5">
        <v>4372066</v>
      </c>
      <c r="O27" s="35">
        <f>+K27/I27</f>
        <v>0.1950189882064329</v>
      </c>
    </row>
    <row r="28" spans="1:15" x14ac:dyDescent="0.2">
      <c r="A28" s="4">
        <v>21010502</v>
      </c>
      <c r="B28" s="36">
        <v>102</v>
      </c>
      <c r="C28" s="6" t="s">
        <v>133</v>
      </c>
      <c r="D28" s="5">
        <v>5696899</v>
      </c>
      <c r="E28" s="5">
        <v>0</v>
      </c>
      <c r="F28" s="5">
        <v>0</v>
      </c>
      <c r="G28" s="5">
        <v>0</v>
      </c>
      <c r="H28" s="5">
        <v>0</v>
      </c>
      <c r="I28" s="5">
        <v>5696899</v>
      </c>
      <c r="J28" s="5">
        <v>706200</v>
      </c>
      <c r="K28" s="5">
        <v>706200</v>
      </c>
      <c r="L28" s="5">
        <v>706200</v>
      </c>
      <c r="M28" s="5">
        <v>706200</v>
      </c>
      <c r="N28" s="5">
        <v>4990699</v>
      </c>
      <c r="O28" s="35">
        <f>+K28/I28</f>
        <v>0.12396217661573428</v>
      </c>
    </row>
    <row r="29" spans="1:15" x14ac:dyDescent="0.2">
      <c r="A29" s="2" t="s">
        <v>132</v>
      </c>
      <c r="B29" s="36" t="str">
        <f>+MID(9,3,0)</f>
        <v/>
      </c>
      <c r="C29" s="8" t="s">
        <v>131</v>
      </c>
      <c r="D29" s="3">
        <v>151006630</v>
      </c>
      <c r="E29" s="3">
        <v>0</v>
      </c>
      <c r="F29" s="3">
        <v>0</v>
      </c>
      <c r="G29" s="3">
        <v>15595657</v>
      </c>
      <c r="H29" s="3">
        <v>0</v>
      </c>
      <c r="I29" s="3">
        <v>166602287</v>
      </c>
      <c r="J29" s="3">
        <v>43868281</v>
      </c>
      <c r="K29" s="3">
        <v>43868281</v>
      </c>
      <c r="L29" s="3">
        <v>6158392</v>
      </c>
      <c r="M29" s="3">
        <v>6158392</v>
      </c>
      <c r="N29" s="3">
        <v>122734006</v>
      </c>
      <c r="O29" s="35">
        <f>+K29/I29</f>
        <v>0.26331139739996484</v>
      </c>
    </row>
    <row r="30" spans="1:15" x14ac:dyDescent="0.2">
      <c r="A30" s="2" t="s">
        <v>130</v>
      </c>
      <c r="B30" s="36" t="str">
        <f>+MID(9,3,0)</f>
        <v/>
      </c>
      <c r="C30" s="8" t="s">
        <v>129</v>
      </c>
      <c r="D30" s="3">
        <v>6000000</v>
      </c>
      <c r="E30" s="3">
        <v>0</v>
      </c>
      <c r="F30" s="3">
        <v>0</v>
      </c>
      <c r="G30" s="3">
        <v>0</v>
      </c>
      <c r="H30" s="3">
        <v>0</v>
      </c>
      <c r="I30" s="3">
        <v>6000000</v>
      </c>
      <c r="J30" s="3">
        <v>1000000</v>
      </c>
      <c r="K30" s="3">
        <v>1000000</v>
      </c>
      <c r="L30" s="3">
        <v>1000000</v>
      </c>
      <c r="M30" s="3">
        <v>1000000</v>
      </c>
      <c r="N30" s="3">
        <v>5000000</v>
      </c>
      <c r="O30" s="35">
        <f>+K30/I30</f>
        <v>0.16666666666666666</v>
      </c>
    </row>
    <row r="31" spans="1:15" x14ac:dyDescent="0.2">
      <c r="A31" s="4">
        <v>21020100</v>
      </c>
      <c r="B31" s="36">
        <v>102</v>
      </c>
      <c r="C31" s="6" t="s">
        <v>128</v>
      </c>
      <c r="D31" s="5">
        <v>6000000</v>
      </c>
      <c r="E31" s="5">
        <v>0</v>
      </c>
      <c r="F31" s="5">
        <v>0</v>
      </c>
      <c r="G31" s="5">
        <v>0</v>
      </c>
      <c r="H31" s="5">
        <v>0</v>
      </c>
      <c r="I31" s="5">
        <v>6000000</v>
      </c>
      <c r="J31" s="5">
        <v>1000000</v>
      </c>
      <c r="K31" s="5">
        <v>1000000</v>
      </c>
      <c r="L31" s="5">
        <v>1000000</v>
      </c>
      <c r="M31" s="5">
        <v>1000000</v>
      </c>
      <c r="N31" s="5">
        <v>5000000</v>
      </c>
      <c r="O31" s="35">
        <f>+K31/I31</f>
        <v>0.16666666666666666</v>
      </c>
    </row>
    <row r="32" spans="1:15" x14ac:dyDescent="0.2">
      <c r="A32" s="2" t="s">
        <v>127</v>
      </c>
      <c r="B32" s="36" t="str">
        <f>+MID(9,3,0)</f>
        <v/>
      </c>
      <c r="C32" s="8" t="s">
        <v>126</v>
      </c>
      <c r="D32" s="3">
        <v>71400000</v>
      </c>
      <c r="E32" s="3">
        <v>0</v>
      </c>
      <c r="F32" s="3">
        <v>0</v>
      </c>
      <c r="G32" s="3">
        <v>15595657</v>
      </c>
      <c r="H32" s="3">
        <v>0</v>
      </c>
      <c r="I32" s="3">
        <v>86995657</v>
      </c>
      <c r="J32" s="3">
        <v>38267481</v>
      </c>
      <c r="K32" s="3">
        <v>38267481</v>
      </c>
      <c r="L32" s="3">
        <v>557592</v>
      </c>
      <c r="M32" s="3">
        <v>557592</v>
      </c>
      <c r="N32" s="3">
        <v>48728176</v>
      </c>
      <c r="O32" s="35">
        <f>+K32/I32</f>
        <v>0.43987806195888607</v>
      </c>
    </row>
    <row r="33" spans="1:15" x14ac:dyDescent="0.2">
      <c r="A33" s="4">
        <v>21020201</v>
      </c>
      <c r="B33" s="36">
        <v>102</v>
      </c>
      <c r="C33" s="6" t="s">
        <v>125</v>
      </c>
      <c r="D33" s="5">
        <v>12900000</v>
      </c>
      <c r="E33" s="5">
        <v>0</v>
      </c>
      <c r="F33" s="5">
        <v>0</v>
      </c>
      <c r="G33" s="5">
        <v>15595657</v>
      </c>
      <c r="H33" s="5">
        <v>0</v>
      </c>
      <c r="I33" s="5">
        <v>28495657</v>
      </c>
      <c r="J33" s="5">
        <v>28495657</v>
      </c>
      <c r="K33" s="5">
        <v>28495657</v>
      </c>
      <c r="L33" s="5">
        <v>0</v>
      </c>
      <c r="M33" s="5">
        <v>0</v>
      </c>
      <c r="N33" s="5">
        <v>0</v>
      </c>
      <c r="O33" s="35">
        <f>+K33/I33</f>
        <v>1</v>
      </c>
    </row>
    <row r="34" spans="1:15" x14ac:dyDescent="0.2">
      <c r="A34" s="4">
        <v>21020204</v>
      </c>
      <c r="B34" s="36">
        <v>102</v>
      </c>
      <c r="C34" s="6" t="s">
        <v>124</v>
      </c>
      <c r="D34" s="5">
        <v>6000000</v>
      </c>
      <c r="E34" s="5">
        <v>0</v>
      </c>
      <c r="F34" s="5">
        <v>0</v>
      </c>
      <c r="G34" s="5">
        <v>0</v>
      </c>
      <c r="H34" s="5">
        <v>0</v>
      </c>
      <c r="I34" s="5">
        <v>6000000</v>
      </c>
      <c r="J34" s="5">
        <v>0</v>
      </c>
      <c r="K34" s="5">
        <v>0</v>
      </c>
      <c r="L34" s="5">
        <v>0</v>
      </c>
      <c r="M34" s="5">
        <v>0</v>
      </c>
      <c r="N34" s="5">
        <v>6000000</v>
      </c>
      <c r="O34" s="35">
        <f>+K34/I34</f>
        <v>0</v>
      </c>
    </row>
    <row r="35" spans="1:15" x14ac:dyDescent="0.2">
      <c r="A35" s="4">
        <v>21020205</v>
      </c>
      <c r="B35" s="36">
        <v>102</v>
      </c>
      <c r="C35" s="6" t="s">
        <v>123</v>
      </c>
      <c r="D35" s="5">
        <v>3500000</v>
      </c>
      <c r="E35" s="5">
        <v>0</v>
      </c>
      <c r="F35" s="5">
        <v>0</v>
      </c>
      <c r="G35" s="5">
        <v>0</v>
      </c>
      <c r="H35" s="5">
        <v>0</v>
      </c>
      <c r="I35" s="5">
        <v>3500000</v>
      </c>
      <c r="J35" s="5">
        <v>557592</v>
      </c>
      <c r="K35" s="5">
        <v>557592</v>
      </c>
      <c r="L35" s="5">
        <v>557592</v>
      </c>
      <c r="M35" s="5">
        <v>557592</v>
      </c>
      <c r="N35" s="5">
        <v>2942408</v>
      </c>
      <c r="O35" s="35">
        <f>+K35/I35</f>
        <v>0.15931200000000001</v>
      </c>
    </row>
    <row r="36" spans="1:15" x14ac:dyDescent="0.2">
      <c r="A36" s="4">
        <v>21020207</v>
      </c>
      <c r="B36" s="36">
        <v>102</v>
      </c>
      <c r="C36" s="6" t="s">
        <v>122</v>
      </c>
      <c r="D36" s="5">
        <v>14000000</v>
      </c>
      <c r="E36" s="5">
        <v>0</v>
      </c>
      <c r="F36" s="5">
        <v>0</v>
      </c>
      <c r="G36" s="5">
        <v>0</v>
      </c>
      <c r="H36" s="5">
        <v>0</v>
      </c>
      <c r="I36" s="5">
        <v>14000000</v>
      </c>
      <c r="J36" s="5">
        <v>9214232</v>
      </c>
      <c r="K36" s="5">
        <v>9214232</v>
      </c>
      <c r="L36" s="5">
        <v>0</v>
      </c>
      <c r="M36" s="5">
        <v>0</v>
      </c>
      <c r="N36" s="5">
        <v>4785768</v>
      </c>
      <c r="O36" s="35">
        <f>+K36/I36</f>
        <v>0.65815942857142862</v>
      </c>
    </row>
    <row r="37" spans="1:15" x14ac:dyDescent="0.2">
      <c r="A37" s="4">
        <v>21020208</v>
      </c>
      <c r="B37" s="36">
        <v>102</v>
      </c>
      <c r="C37" s="6" t="s">
        <v>121</v>
      </c>
      <c r="D37" s="5">
        <v>20000000</v>
      </c>
      <c r="E37" s="5">
        <v>0</v>
      </c>
      <c r="F37" s="5">
        <v>0</v>
      </c>
      <c r="G37" s="5">
        <v>0</v>
      </c>
      <c r="H37" s="5">
        <v>0</v>
      </c>
      <c r="I37" s="5">
        <v>20000000</v>
      </c>
      <c r="J37" s="5">
        <v>0</v>
      </c>
      <c r="K37" s="5">
        <v>0</v>
      </c>
      <c r="L37" s="5">
        <v>0</v>
      </c>
      <c r="M37" s="5">
        <v>0</v>
      </c>
      <c r="N37" s="5">
        <v>20000000</v>
      </c>
      <c r="O37" s="35">
        <f>+K37/I37</f>
        <v>0</v>
      </c>
    </row>
    <row r="38" spans="1:15" x14ac:dyDescent="0.2">
      <c r="A38" s="4">
        <v>21020209</v>
      </c>
      <c r="B38" s="36">
        <v>102</v>
      </c>
      <c r="C38" s="6" t="s">
        <v>120</v>
      </c>
      <c r="D38" s="5">
        <v>15000000</v>
      </c>
      <c r="E38" s="5">
        <v>0</v>
      </c>
      <c r="F38" s="5">
        <v>0</v>
      </c>
      <c r="G38" s="5">
        <v>0</v>
      </c>
      <c r="H38" s="5">
        <v>0</v>
      </c>
      <c r="I38" s="5">
        <v>15000000</v>
      </c>
      <c r="J38" s="5">
        <v>0</v>
      </c>
      <c r="K38" s="5">
        <v>0</v>
      </c>
      <c r="L38" s="5">
        <v>0</v>
      </c>
      <c r="M38" s="5">
        <v>0</v>
      </c>
      <c r="N38" s="5">
        <v>15000000</v>
      </c>
      <c r="O38" s="35">
        <f>+K38/I38</f>
        <v>0</v>
      </c>
    </row>
    <row r="39" spans="1:15" x14ac:dyDescent="0.2">
      <c r="A39" s="2" t="s">
        <v>119</v>
      </c>
      <c r="B39" s="36" t="str">
        <f>+MID(9,3,0)</f>
        <v/>
      </c>
      <c r="C39" s="8" t="s">
        <v>118</v>
      </c>
      <c r="D39" s="3">
        <v>56735950</v>
      </c>
      <c r="E39" s="3">
        <v>0</v>
      </c>
      <c r="F39" s="3">
        <v>0</v>
      </c>
      <c r="G39" s="3">
        <v>0</v>
      </c>
      <c r="H39" s="3">
        <v>0</v>
      </c>
      <c r="I39" s="3">
        <v>56735950</v>
      </c>
      <c r="J39" s="3">
        <v>4600800</v>
      </c>
      <c r="K39" s="3">
        <v>4600800</v>
      </c>
      <c r="L39" s="3">
        <v>4600800</v>
      </c>
      <c r="M39" s="3">
        <v>4600800</v>
      </c>
      <c r="N39" s="3">
        <v>52135150</v>
      </c>
      <c r="O39" s="35">
        <f>+K39/I39</f>
        <v>8.10914420222099E-2</v>
      </c>
    </row>
    <row r="40" spans="1:15" x14ac:dyDescent="0.2">
      <c r="A40" s="4">
        <v>21020300</v>
      </c>
      <c r="B40" s="36">
        <v>102</v>
      </c>
      <c r="C40" s="6" t="s">
        <v>117</v>
      </c>
      <c r="D40" s="5">
        <v>21250000</v>
      </c>
      <c r="E40" s="5">
        <v>0</v>
      </c>
      <c r="F40" s="5">
        <v>0</v>
      </c>
      <c r="G40" s="5">
        <v>0</v>
      </c>
      <c r="H40" s="5">
        <v>0</v>
      </c>
      <c r="I40" s="5">
        <v>21250000</v>
      </c>
      <c r="J40" s="5">
        <v>4600800</v>
      </c>
      <c r="K40" s="5">
        <v>4600800</v>
      </c>
      <c r="L40" s="5">
        <v>4600800</v>
      </c>
      <c r="M40" s="5">
        <v>4600800</v>
      </c>
      <c r="N40" s="5">
        <v>16649200</v>
      </c>
      <c r="O40" s="35">
        <f>+K40/I40</f>
        <v>0.21650823529411764</v>
      </c>
    </row>
    <row r="41" spans="1:15" x14ac:dyDescent="0.2">
      <c r="A41" s="4">
        <v>21020301</v>
      </c>
      <c r="B41" s="36">
        <v>102</v>
      </c>
      <c r="C41" s="6" t="s">
        <v>116</v>
      </c>
      <c r="D41" s="5">
        <v>35485950</v>
      </c>
      <c r="E41" s="5">
        <v>0</v>
      </c>
      <c r="F41" s="5">
        <v>0</v>
      </c>
      <c r="G41" s="5">
        <v>0</v>
      </c>
      <c r="H41" s="5">
        <v>0</v>
      </c>
      <c r="I41" s="5">
        <v>35485950</v>
      </c>
      <c r="J41" s="5">
        <v>0</v>
      </c>
      <c r="K41" s="5">
        <v>0</v>
      </c>
      <c r="L41" s="5">
        <v>0</v>
      </c>
      <c r="M41" s="5">
        <v>0</v>
      </c>
      <c r="N41" s="5">
        <v>35485950</v>
      </c>
      <c r="O41" s="35">
        <f>+K41/I41</f>
        <v>0</v>
      </c>
    </row>
    <row r="42" spans="1:15" x14ac:dyDescent="0.2">
      <c r="A42" s="2" t="s">
        <v>115</v>
      </c>
      <c r="B42" s="36" t="str">
        <f>+MID(9,3,0)</f>
        <v/>
      </c>
      <c r="C42" s="8" t="s">
        <v>114</v>
      </c>
      <c r="D42" s="3">
        <v>16870680</v>
      </c>
      <c r="E42" s="3">
        <v>0</v>
      </c>
      <c r="F42" s="3">
        <v>0</v>
      </c>
      <c r="G42" s="3">
        <v>0</v>
      </c>
      <c r="H42" s="3">
        <v>0</v>
      </c>
      <c r="I42" s="3">
        <v>16870680</v>
      </c>
      <c r="J42" s="3">
        <v>0</v>
      </c>
      <c r="K42" s="3">
        <v>0</v>
      </c>
      <c r="L42" s="3">
        <v>0</v>
      </c>
      <c r="M42" s="3">
        <v>0</v>
      </c>
      <c r="N42" s="3">
        <v>16870680</v>
      </c>
      <c r="O42" s="35">
        <f>+K42/I42</f>
        <v>0</v>
      </c>
    </row>
    <row r="43" spans="1:15" x14ac:dyDescent="0.2">
      <c r="A43" s="4">
        <v>21020400</v>
      </c>
      <c r="B43" s="36">
        <v>102</v>
      </c>
      <c r="C43" s="6" t="s">
        <v>113</v>
      </c>
      <c r="D43" s="5">
        <v>1855000</v>
      </c>
      <c r="E43" s="5">
        <v>0</v>
      </c>
      <c r="F43" s="5">
        <v>0</v>
      </c>
      <c r="G43" s="5">
        <v>0</v>
      </c>
      <c r="H43" s="5">
        <v>0</v>
      </c>
      <c r="I43" s="5">
        <v>1855000</v>
      </c>
      <c r="J43" s="5">
        <v>0</v>
      </c>
      <c r="K43" s="5">
        <v>0</v>
      </c>
      <c r="L43" s="5">
        <v>0</v>
      </c>
      <c r="M43" s="5">
        <v>0</v>
      </c>
      <c r="N43" s="5">
        <v>1855000</v>
      </c>
      <c r="O43" s="35">
        <f>+K43/I43</f>
        <v>0</v>
      </c>
    </row>
    <row r="44" spans="1:15" x14ac:dyDescent="0.2">
      <c r="A44" s="4">
        <v>21020401</v>
      </c>
      <c r="B44" s="36">
        <v>102</v>
      </c>
      <c r="C44" s="6" t="s">
        <v>112</v>
      </c>
      <c r="D44" s="5">
        <v>7259000</v>
      </c>
      <c r="E44" s="5">
        <v>0</v>
      </c>
      <c r="F44" s="5">
        <v>0</v>
      </c>
      <c r="G44" s="5">
        <v>0</v>
      </c>
      <c r="H44" s="5">
        <v>0</v>
      </c>
      <c r="I44" s="5">
        <v>7259000</v>
      </c>
      <c r="J44" s="5">
        <v>0</v>
      </c>
      <c r="K44" s="5">
        <v>0</v>
      </c>
      <c r="L44" s="5">
        <v>0</v>
      </c>
      <c r="M44" s="5">
        <v>0</v>
      </c>
      <c r="N44" s="5">
        <v>7259000</v>
      </c>
      <c r="O44" s="35">
        <f>+K44/I44</f>
        <v>0</v>
      </c>
    </row>
    <row r="45" spans="1:15" x14ac:dyDescent="0.2">
      <c r="A45" s="4">
        <v>21020402</v>
      </c>
      <c r="B45" s="36">
        <v>102</v>
      </c>
      <c r="C45" s="6" t="s">
        <v>111</v>
      </c>
      <c r="D45" s="5">
        <v>4400000</v>
      </c>
      <c r="E45" s="5">
        <v>0</v>
      </c>
      <c r="F45" s="5">
        <v>0</v>
      </c>
      <c r="G45" s="5">
        <v>0</v>
      </c>
      <c r="H45" s="5">
        <v>0</v>
      </c>
      <c r="I45" s="5">
        <v>4400000</v>
      </c>
      <c r="J45" s="5">
        <v>0</v>
      </c>
      <c r="K45" s="5">
        <v>0</v>
      </c>
      <c r="L45" s="5">
        <v>0</v>
      </c>
      <c r="M45" s="5">
        <v>0</v>
      </c>
      <c r="N45" s="5">
        <v>4400000</v>
      </c>
      <c r="O45" s="35">
        <f>+K45/I45</f>
        <v>0</v>
      </c>
    </row>
    <row r="46" spans="1:15" x14ac:dyDescent="0.2">
      <c r="A46" s="4">
        <v>21020403</v>
      </c>
      <c r="B46" s="36">
        <v>102</v>
      </c>
      <c r="C46" s="6" t="s">
        <v>110</v>
      </c>
      <c r="D46" s="5">
        <v>922000</v>
      </c>
      <c r="E46" s="5">
        <v>0</v>
      </c>
      <c r="F46" s="5">
        <v>0</v>
      </c>
      <c r="G46" s="5">
        <v>0</v>
      </c>
      <c r="H46" s="5">
        <v>0</v>
      </c>
      <c r="I46" s="5">
        <v>922000</v>
      </c>
      <c r="J46" s="5">
        <v>0</v>
      </c>
      <c r="K46" s="5">
        <v>0</v>
      </c>
      <c r="L46" s="5">
        <v>0</v>
      </c>
      <c r="M46" s="5">
        <v>0</v>
      </c>
      <c r="N46" s="5">
        <v>922000</v>
      </c>
      <c r="O46" s="35">
        <f>+K46/I46</f>
        <v>0</v>
      </c>
    </row>
    <row r="47" spans="1:15" x14ac:dyDescent="0.2">
      <c r="A47" s="4">
        <v>21020404</v>
      </c>
      <c r="B47" s="36">
        <v>102</v>
      </c>
      <c r="C47" s="6" t="s">
        <v>109</v>
      </c>
      <c r="D47" s="5">
        <v>2434680</v>
      </c>
      <c r="E47" s="5">
        <v>0</v>
      </c>
      <c r="F47" s="5">
        <v>0</v>
      </c>
      <c r="G47" s="5">
        <v>0</v>
      </c>
      <c r="H47" s="5">
        <v>0</v>
      </c>
      <c r="I47" s="5">
        <v>2434680</v>
      </c>
      <c r="J47" s="5">
        <v>0</v>
      </c>
      <c r="K47" s="5">
        <v>0</v>
      </c>
      <c r="L47" s="5">
        <v>0</v>
      </c>
      <c r="M47" s="5">
        <v>0</v>
      </c>
      <c r="N47" s="5">
        <v>2434680</v>
      </c>
      <c r="O47" s="35">
        <f>+K47/I47</f>
        <v>0</v>
      </c>
    </row>
    <row r="48" spans="1:15" x14ac:dyDescent="0.2">
      <c r="A48" s="2" t="s">
        <v>108</v>
      </c>
      <c r="B48" s="36" t="str">
        <f>+MID(9,3,0)</f>
        <v/>
      </c>
      <c r="C48" s="8" t="s">
        <v>107</v>
      </c>
      <c r="D48" s="3">
        <v>43548646</v>
      </c>
      <c r="E48" s="3">
        <v>0</v>
      </c>
      <c r="F48" s="3">
        <v>0</v>
      </c>
      <c r="G48" s="3">
        <v>0</v>
      </c>
      <c r="H48" s="3">
        <v>0</v>
      </c>
      <c r="I48" s="3">
        <v>43548646</v>
      </c>
      <c r="J48" s="3">
        <v>0</v>
      </c>
      <c r="K48" s="3">
        <v>0</v>
      </c>
      <c r="L48" s="3">
        <v>0</v>
      </c>
      <c r="M48" s="3">
        <v>0</v>
      </c>
      <c r="N48" s="3">
        <v>43548646</v>
      </c>
      <c r="O48" s="35">
        <f>+K48/I48</f>
        <v>0</v>
      </c>
    </row>
    <row r="49" spans="1:15" x14ac:dyDescent="0.2">
      <c r="A49" s="2" t="s">
        <v>106</v>
      </c>
      <c r="B49" s="36" t="str">
        <f>+MID(9,3,0)</f>
        <v/>
      </c>
      <c r="C49" s="8" t="s">
        <v>105</v>
      </c>
      <c r="D49" s="3">
        <v>43548646</v>
      </c>
      <c r="E49" s="3">
        <v>0</v>
      </c>
      <c r="F49" s="3">
        <v>0</v>
      </c>
      <c r="G49" s="3">
        <v>0</v>
      </c>
      <c r="H49" s="3">
        <v>0</v>
      </c>
      <c r="I49" s="3">
        <v>43548646</v>
      </c>
      <c r="J49" s="3">
        <v>0</v>
      </c>
      <c r="K49" s="3">
        <v>0</v>
      </c>
      <c r="L49" s="3">
        <v>0</v>
      </c>
      <c r="M49" s="3">
        <v>0</v>
      </c>
      <c r="N49" s="3">
        <v>43548646</v>
      </c>
      <c r="O49" s="35">
        <f>+K49/I49</f>
        <v>0</v>
      </c>
    </row>
    <row r="50" spans="1:15" x14ac:dyDescent="0.2">
      <c r="A50" s="2" t="s">
        <v>104</v>
      </c>
      <c r="B50" s="36" t="str">
        <f>+MID(9,3,0)</f>
        <v/>
      </c>
      <c r="C50" s="8" t="s">
        <v>103</v>
      </c>
      <c r="D50" s="3">
        <v>43548646</v>
      </c>
      <c r="E50" s="3">
        <v>0</v>
      </c>
      <c r="F50" s="3">
        <v>0</v>
      </c>
      <c r="G50" s="3">
        <v>0</v>
      </c>
      <c r="H50" s="3">
        <v>0</v>
      </c>
      <c r="I50" s="3">
        <v>43548646</v>
      </c>
      <c r="J50" s="3">
        <v>0</v>
      </c>
      <c r="K50" s="3">
        <v>0</v>
      </c>
      <c r="L50" s="3">
        <v>0</v>
      </c>
      <c r="M50" s="3">
        <v>0</v>
      </c>
      <c r="N50" s="3">
        <v>43548646</v>
      </c>
      <c r="O50" s="35">
        <f>+K50/I50</f>
        <v>0</v>
      </c>
    </row>
    <row r="51" spans="1:15" x14ac:dyDescent="0.2">
      <c r="A51" s="4">
        <v>22030100</v>
      </c>
      <c r="B51" s="36">
        <v>108</v>
      </c>
      <c r="C51" s="6" t="s">
        <v>102</v>
      </c>
      <c r="D51" s="5">
        <v>43548646</v>
      </c>
      <c r="E51" s="5">
        <v>0</v>
      </c>
      <c r="F51" s="5">
        <v>0</v>
      </c>
      <c r="G51" s="5">
        <v>0</v>
      </c>
      <c r="H51" s="5">
        <v>0</v>
      </c>
      <c r="I51" s="5">
        <v>43548646</v>
      </c>
      <c r="J51" s="5">
        <v>0</v>
      </c>
      <c r="K51" s="5">
        <v>0</v>
      </c>
      <c r="L51" s="5">
        <v>0</v>
      </c>
      <c r="M51" s="5">
        <v>0</v>
      </c>
      <c r="N51" s="5">
        <v>43548646</v>
      </c>
      <c r="O51" s="35">
        <f>+K51/I51</f>
        <v>0</v>
      </c>
    </row>
    <row r="52" spans="1:15" x14ac:dyDescent="0.2">
      <c r="A52" s="2" t="s">
        <v>101</v>
      </c>
      <c r="B52" s="36" t="str">
        <f>+MID(9,3,0)</f>
        <v/>
      </c>
      <c r="C52" s="8" t="s">
        <v>100</v>
      </c>
      <c r="D52" s="3">
        <v>0</v>
      </c>
      <c r="E52" s="3">
        <v>3393335</v>
      </c>
      <c r="F52" s="3">
        <v>0</v>
      </c>
      <c r="G52" s="3">
        <v>0</v>
      </c>
      <c r="H52" s="3">
        <v>0</v>
      </c>
      <c r="I52" s="3">
        <v>3393335</v>
      </c>
      <c r="J52" s="3">
        <v>0</v>
      </c>
      <c r="K52" s="3">
        <v>0</v>
      </c>
      <c r="L52" s="3">
        <v>0</v>
      </c>
      <c r="M52" s="3">
        <v>0</v>
      </c>
      <c r="N52" s="3">
        <v>3393335</v>
      </c>
      <c r="O52" s="35">
        <f>+K52/I52</f>
        <v>0</v>
      </c>
    </row>
    <row r="53" spans="1:15" x14ac:dyDescent="0.2">
      <c r="A53" s="2" t="s">
        <v>99</v>
      </c>
      <c r="B53" s="36" t="str">
        <f>+MID(9,3,0)</f>
        <v/>
      </c>
      <c r="C53" s="8" t="s">
        <v>98</v>
      </c>
      <c r="D53" s="3">
        <v>0</v>
      </c>
      <c r="E53" s="3">
        <v>3393335</v>
      </c>
      <c r="F53" s="3">
        <v>0</v>
      </c>
      <c r="G53" s="3">
        <v>0</v>
      </c>
      <c r="H53" s="3">
        <v>0</v>
      </c>
      <c r="I53" s="3">
        <v>3393335</v>
      </c>
      <c r="J53" s="3">
        <v>0</v>
      </c>
      <c r="K53" s="3">
        <v>0</v>
      </c>
      <c r="L53" s="3">
        <v>0</v>
      </c>
      <c r="M53" s="3">
        <v>0</v>
      </c>
      <c r="N53" s="3">
        <v>3393335</v>
      </c>
      <c r="O53" s="35">
        <f>+K53/I53</f>
        <v>0</v>
      </c>
    </row>
    <row r="54" spans="1:15" x14ac:dyDescent="0.2">
      <c r="A54" s="2" t="s">
        <v>97</v>
      </c>
      <c r="B54" s="36" t="str">
        <f>+MID(9,3,0)</f>
        <v/>
      </c>
      <c r="C54" s="8" t="s">
        <v>96</v>
      </c>
      <c r="D54" s="3">
        <v>0</v>
      </c>
      <c r="E54" s="3">
        <v>3393335</v>
      </c>
      <c r="F54" s="3">
        <v>0</v>
      </c>
      <c r="G54" s="3">
        <v>0</v>
      </c>
      <c r="H54" s="3">
        <v>0</v>
      </c>
      <c r="I54" s="3">
        <v>3393335</v>
      </c>
      <c r="J54" s="3">
        <v>0</v>
      </c>
      <c r="K54" s="3">
        <v>0</v>
      </c>
      <c r="L54" s="3">
        <v>0</v>
      </c>
      <c r="M54" s="3">
        <v>0</v>
      </c>
      <c r="N54" s="3">
        <v>3393335</v>
      </c>
      <c r="O54" s="35">
        <f>+K54/I54</f>
        <v>0</v>
      </c>
    </row>
    <row r="55" spans="1:15" ht="25.5" x14ac:dyDescent="0.2">
      <c r="A55" s="4">
        <v>24010100</v>
      </c>
      <c r="B55" s="36">
        <v>101</v>
      </c>
      <c r="C55" s="6" t="s">
        <v>95</v>
      </c>
      <c r="D55" s="5">
        <v>0</v>
      </c>
      <c r="E55" s="5">
        <v>3393335</v>
      </c>
      <c r="F55" s="5">
        <v>0</v>
      </c>
      <c r="G55" s="5">
        <v>0</v>
      </c>
      <c r="H55" s="5">
        <v>0</v>
      </c>
      <c r="I55" s="5">
        <v>3393335</v>
      </c>
      <c r="J55" s="5">
        <v>0</v>
      </c>
      <c r="K55" s="5">
        <v>0</v>
      </c>
      <c r="L55" s="5">
        <v>0</v>
      </c>
      <c r="M55" s="5">
        <v>0</v>
      </c>
      <c r="N55" s="5">
        <v>3393335</v>
      </c>
      <c r="O55" s="35">
        <f>+K55/I55</f>
        <v>0</v>
      </c>
    </row>
    <row r="56" spans="1:15" x14ac:dyDescent="0.2">
      <c r="A56" s="2" t="s">
        <v>94</v>
      </c>
      <c r="B56" s="36" t="str">
        <f>+MID(9,3,0)</f>
        <v/>
      </c>
      <c r="C56" s="8" t="s">
        <v>26</v>
      </c>
      <c r="D56" s="3">
        <v>23579337650</v>
      </c>
      <c r="E56" s="3">
        <v>33618727341</v>
      </c>
      <c r="F56" s="3">
        <v>0</v>
      </c>
      <c r="G56" s="3">
        <v>0</v>
      </c>
      <c r="H56" s="3">
        <v>0</v>
      </c>
      <c r="I56" s="3">
        <v>57198064991</v>
      </c>
      <c r="J56" s="3">
        <v>55327397037</v>
      </c>
      <c r="K56" s="3">
        <v>55317768808</v>
      </c>
      <c r="L56" s="3">
        <v>6850054385.25</v>
      </c>
      <c r="M56" s="3">
        <v>5808172334.25</v>
      </c>
      <c r="N56" s="3">
        <v>1870667954</v>
      </c>
      <c r="O56" s="35">
        <f>+K56/I56</f>
        <v>0.9671265770389984</v>
      </c>
    </row>
    <row r="57" spans="1:15" x14ac:dyDescent="0.2">
      <c r="A57" s="2" t="s">
        <v>93</v>
      </c>
      <c r="B57" s="36" t="str">
        <f>+MID(9,3,0)</f>
        <v/>
      </c>
      <c r="C57" s="8" t="s">
        <v>27</v>
      </c>
      <c r="D57" s="3">
        <v>23579337650</v>
      </c>
      <c r="E57" s="3">
        <v>21567652171</v>
      </c>
      <c r="F57" s="3">
        <v>0</v>
      </c>
      <c r="G57" s="3">
        <v>0</v>
      </c>
      <c r="H57" s="3">
        <v>0</v>
      </c>
      <c r="I57" s="3">
        <v>45146989821</v>
      </c>
      <c r="J57" s="3">
        <v>43349700373</v>
      </c>
      <c r="K57" s="3">
        <v>43340072144</v>
      </c>
      <c r="L57" s="3">
        <v>5302357721.25</v>
      </c>
      <c r="M57" s="3">
        <v>4260475670.25</v>
      </c>
      <c r="N57" s="3">
        <v>1797289448</v>
      </c>
      <c r="O57" s="35">
        <f>+K57/I57</f>
        <v>0.95997700656978202</v>
      </c>
    </row>
    <row r="58" spans="1:15" x14ac:dyDescent="0.2">
      <c r="A58" s="2" t="s">
        <v>92</v>
      </c>
      <c r="B58" s="36" t="str">
        <f>+MID(9,3,0)</f>
        <v/>
      </c>
      <c r="C58" s="8" t="s">
        <v>91</v>
      </c>
      <c r="D58" s="3">
        <v>23579337650</v>
      </c>
      <c r="E58" s="3">
        <v>21567652171</v>
      </c>
      <c r="F58" s="3">
        <v>0</v>
      </c>
      <c r="G58" s="3">
        <v>0</v>
      </c>
      <c r="H58" s="3">
        <v>0</v>
      </c>
      <c r="I58" s="3">
        <v>45146989821</v>
      </c>
      <c r="J58" s="3">
        <v>43349700373</v>
      </c>
      <c r="K58" s="3">
        <v>43340072144</v>
      </c>
      <c r="L58" s="3">
        <v>5302357721.25</v>
      </c>
      <c r="M58" s="3">
        <v>4260475670.25</v>
      </c>
      <c r="N58" s="3">
        <v>1797289448</v>
      </c>
      <c r="O58" s="35">
        <f>+K58/I58</f>
        <v>0.95997700656978202</v>
      </c>
    </row>
    <row r="59" spans="1:15" ht="25.5" x14ac:dyDescent="0.2">
      <c r="A59" s="4">
        <v>25010100</v>
      </c>
      <c r="B59" s="36">
        <v>115</v>
      </c>
      <c r="C59" s="6" t="s">
        <v>90</v>
      </c>
      <c r="D59" s="5">
        <v>5691235616</v>
      </c>
      <c r="E59" s="5">
        <v>0</v>
      </c>
      <c r="F59" s="5">
        <v>0</v>
      </c>
      <c r="G59" s="5">
        <v>0</v>
      </c>
      <c r="H59" s="5">
        <v>0</v>
      </c>
      <c r="I59" s="5">
        <v>5691235616</v>
      </c>
      <c r="J59" s="5">
        <v>5394217212</v>
      </c>
      <c r="K59" s="5">
        <v>5394217212</v>
      </c>
      <c r="L59" s="5">
        <v>795457072</v>
      </c>
      <c r="M59" s="5">
        <v>0</v>
      </c>
      <c r="N59" s="5">
        <v>297018404</v>
      </c>
      <c r="O59" s="35">
        <f>+K59/I59</f>
        <v>0.94781126208077204</v>
      </c>
    </row>
    <row r="60" spans="1:15" ht="25.5" x14ac:dyDescent="0.2">
      <c r="A60" s="4">
        <v>25010110</v>
      </c>
      <c r="B60" s="36">
        <v>126</v>
      </c>
      <c r="C60" s="6" t="s">
        <v>89</v>
      </c>
      <c r="D60" s="5">
        <v>262908960</v>
      </c>
      <c r="E60" s="5">
        <v>0</v>
      </c>
      <c r="F60" s="5">
        <v>0</v>
      </c>
      <c r="G60" s="5">
        <v>0</v>
      </c>
      <c r="H60" s="5">
        <v>0</v>
      </c>
      <c r="I60" s="5">
        <v>262908960</v>
      </c>
      <c r="J60" s="5">
        <v>262908960</v>
      </c>
      <c r="K60" s="5">
        <v>262908960</v>
      </c>
      <c r="L60" s="5">
        <v>0</v>
      </c>
      <c r="M60" s="5">
        <v>0</v>
      </c>
      <c r="N60" s="5">
        <v>0</v>
      </c>
      <c r="O60" s="35">
        <f>+K60/I60</f>
        <v>1</v>
      </c>
    </row>
    <row r="61" spans="1:15" ht="38.25" x14ac:dyDescent="0.2">
      <c r="A61" s="4">
        <v>25010112</v>
      </c>
      <c r="B61" s="36">
        <v>128</v>
      </c>
      <c r="C61" s="6" t="s">
        <v>88</v>
      </c>
      <c r="D61" s="5">
        <v>12097063308</v>
      </c>
      <c r="E61" s="5">
        <v>0</v>
      </c>
      <c r="F61" s="5">
        <v>0</v>
      </c>
      <c r="G61" s="5">
        <v>0</v>
      </c>
      <c r="H61" s="5">
        <v>0</v>
      </c>
      <c r="I61" s="5">
        <v>12097063308</v>
      </c>
      <c r="J61" s="5">
        <v>11802333562</v>
      </c>
      <c r="K61" s="5">
        <v>11802333562</v>
      </c>
      <c r="L61" s="5">
        <v>107208979</v>
      </c>
      <c r="M61" s="5">
        <v>0</v>
      </c>
      <c r="N61" s="5">
        <v>294729746</v>
      </c>
      <c r="O61" s="35">
        <f>+K61/I61</f>
        <v>0.97563625662725184</v>
      </c>
    </row>
    <row r="62" spans="1:15" ht="51" x14ac:dyDescent="0.2">
      <c r="A62" s="4">
        <v>25010113</v>
      </c>
      <c r="B62" s="36">
        <v>129</v>
      </c>
      <c r="C62" s="6" t="s">
        <v>87</v>
      </c>
      <c r="D62" s="5">
        <v>5528129766</v>
      </c>
      <c r="E62" s="5">
        <v>0</v>
      </c>
      <c r="F62" s="5">
        <v>0</v>
      </c>
      <c r="G62" s="5">
        <v>0</v>
      </c>
      <c r="H62" s="5">
        <v>0</v>
      </c>
      <c r="I62" s="5">
        <v>5528129766</v>
      </c>
      <c r="J62" s="5">
        <v>5403606137</v>
      </c>
      <c r="K62" s="5">
        <v>5403606137</v>
      </c>
      <c r="L62" s="5">
        <v>1350901534.25</v>
      </c>
      <c r="M62" s="5">
        <v>1246272534.25</v>
      </c>
      <c r="N62" s="5">
        <v>124523629</v>
      </c>
      <c r="O62" s="35">
        <f>+K62/I62</f>
        <v>0.97747454667836031</v>
      </c>
    </row>
    <row r="63" spans="1:15" ht="38.25" x14ac:dyDescent="0.2">
      <c r="A63" s="4">
        <v>25010114</v>
      </c>
      <c r="B63" s="36">
        <v>130</v>
      </c>
      <c r="C63" s="6" t="s">
        <v>86</v>
      </c>
      <c r="D63" s="5">
        <v>0</v>
      </c>
      <c r="E63" s="5">
        <v>10895924150</v>
      </c>
      <c r="F63" s="5">
        <v>0</v>
      </c>
      <c r="G63" s="5">
        <v>0</v>
      </c>
      <c r="H63" s="5">
        <v>0</v>
      </c>
      <c r="I63" s="5">
        <v>10895924150</v>
      </c>
      <c r="J63" s="5">
        <v>10458664252</v>
      </c>
      <c r="K63" s="5">
        <v>10456674219</v>
      </c>
      <c r="L63" s="5">
        <v>0</v>
      </c>
      <c r="M63" s="5">
        <v>0</v>
      </c>
      <c r="N63" s="5">
        <v>437259898</v>
      </c>
      <c r="O63" s="35">
        <f>+K63/I63</f>
        <v>0.95968676681729659</v>
      </c>
    </row>
    <row r="64" spans="1:15" ht="38.25" x14ac:dyDescent="0.2">
      <c r="A64" s="4">
        <v>25010115</v>
      </c>
      <c r="B64" s="36">
        <v>131</v>
      </c>
      <c r="C64" s="6" t="s">
        <v>85</v>
      </c>
      <c r="D64" s="5">
        <v>0</v>
      </c>
      <c r="E64" s="5">
        <v>588965277</v>
      </c>
      <c r="F64" s="5">
        <v>0</v>
      </c>
      <c r="G64" s="5">
        <v>0</v>
      </c>
      <c r="H64" s="5">
        <v>0</v>
      </c>
      <c r="I64" s="5">
        <v>588965277</v>
      </c>
      <c r="J64" s="5">
        <v>261054933</v>
      </c>
      <c r="K64" s="5">
        <v>261054933</v>
      </c>
      <c r="L64" s="5">
        <v>121007000</v>
      </c>
      <c r="M64" s="5">
        <v>86420000</v>
      </c>
      <c r="N64" s="5">
        <v>327910344</v>
      </c>
      <c r="O64" s="35">
        <f>+K64/I64</f>
        <v>0.44324333402086113</v>
      </c>
    </row>
    <row r="65" spans="1:15" ht="38.25" x14ac:dyDescent="0.2">
      <c r="A65" s="4">
        <v>25010116</v>
      </c>
      <c r="B65" s="36">
        <v>132</v>
      </c>
      <c r="C65" s="6" t="s">
        <v>84</v>
      </c>
      <c r="D65" s="5">
        <v>0</v>
      </c>
      <c r="E65" s="5">
        <v>10082762744</v>
      </c>
      <c r="F65" s="5">
        <v>0</v>
      </c>
      <c r="G65" s="5">
        <v>0</v>
      </c>
      <c r="H65" s="5">
        <v>0</v>
      </c>
      <c r="I65" s="5">
        <v>10082762744</v>
      </c>
      <c r="J65" s="5">
        <v>9766915317</v>
      </c>
      <c r="K65" s="5">
        <v>9759277121</v>
      </c>
      <c r="L65" s="5">
        <v>2927783136</v>
      </c>
      <c r="M65" s="5">
        <v>2927783136</v>
      </c>
      <c r="N65" s="5">
        <v>315847427</v>
      </c>
      <c r="O65" s="35">
        <f>+K65/I65</f>
        <v>0.9679169656954888</v>
      </c>
    </row>
    <row r="66" spans="1:15" x14ac:dyDescent="0.2">
      <c r="A66" s="2" t="s">
        <v>83</v>
      </c>
      <c r="B66" s="36" t="str">
        <f>+MID(9,3,0)</f>
        <v/>
      </c>
      <c r="C66" s="8" t="s">
        <v>82</v>
      </c>
      <c r="D66" s="3">
        <v>0</v>
      </c>
      <c r="E66" s="3">
        <v>12051075170</v>
      </c>
      <c r="F66" s="3">
        <v>0</v>
      </c>
      <c r="G66" s="3">
        <v>0</v>
      </c>
      <c r="H66" s="3">
        <v>0</v>
      </c>
      <c r="I66" s="3">
        <v>12051075170</v>
      </c>
      <c r="J66" s="3">
        <v>11977696664</v>
      </c>
      <c r="K66" s="3">
        <v>11977696664</v>
      </c>
      <c r="L66" s="3">
        <v>1547696664</v>
      </c>
      <c r="M66" s="3">
        <v>1547696664</v>
      </c>
      <c r="N66" s="3">
        <v>73378506</v>
      </c>
      <c r="O66" s="35">
        <f>+K66/I66</f>
        <v>0.99391104071919911</v>
      </c>
    </row>
    <row r="67" spans="1:15" x14ac:dyDescent="0.2">
      <c r="A67" s="2" t="s">
        <v>81</v>
      </c>
      <c r="B67" s="36" t="str">
        <f>+MID(9,3,0)</f>
        <v/>
      </c>
      <c r="C67" s="8" t="s">
        <v>80</v>
      </c>
      <c r="D67" s="3">
        <v>0</v>
      </c>
      <c r="E67" s="3">
        <v>12051075170</v>
      </c>
      <c r="F67" s="3">
        <v>0</v>
      </c>
      <c r="G67" s="3">
        <v>0</v>
      </c>
      <c r="H67" s="3">
        <v>0</v>
      </c>
      <c r="I67" s="3">
        <v>12051075170</v>
      </c>
      <c r="J67" s="3">
        <v>11977696664</v>
      </c>
      <c r="K67" s="3">
        <v>11977696664</v>
      </c>
      <c r="L67" s="3">
        <v>1547696664</v>
      </c>
      <c r="M67" s="3">
        <v>1547696664</v>
      </c>
      <c r="N67" s="3">
        <v>73378506</v>
      </c>
      <c r="O67" s="35">
        <f>+K67/I67</f>
        <v>0.99391104071919911</v>
      </c>
    </row>
    <row r="68" spans="1:15" ht="25.5" x14ac:dyDescent="0.2">
      <c r="A68" s="4">
        <v>25020110</v>
      </c>
      <c r="B68" s="36">
        <v>115</v>
      </c>
      <c r="C68" s="6" t="s">
        <v>38</v>
      </c>
      <c r="D68" s="5">
        <v>0</v>
      </c>
      <c r="E68" s="5">
        <v>1621075170</v>
      </c>
      <c r="F68" s="5">
        <v>0</v>
      </c>
      <c r="G68" s="5">
        <v>0</v>
      </c>
      <c r="H68" s="5">
        <v>0</v>
      </c>
      <c r="I68" s="5">
        <v>1621075170</v>
      </c>
      <c r="J68" s="5">
        <v>1547696664</v>
      </c>
      <c r="K68" s="5">
        <v>1547696664</v>
      </c>
      <c r="L68" s="5">
        <v>1547696664</v>
      </c>
      <c r="M68" s="5">
        <v>1547696664</v>
      </c>
      <c r="N68" s="5">
        <v>73378506</v>
      </c>
      <c r="O68" s="35">
        <f>+K68/I68</f>
        <v>0.95473466785627226</v>
      </c>
    </row>
    <row r="69" spans="1:15" ht="38.25" x14ac:dyDescent="0.2">
      <c r="A69" s="4">
        <v>25020112</v>
      </c>
      <c r="B69" s="36">
        <v>130</v>
      </c>
      <c r="C69" s="6" t="s">
        <v>79</v>
      </c>
      <c r="D69" s="5">
        <v>0</v>
      </c>
      <c r="E69" s="5">
        <v>10430000000</v>
      </c>
      <c r="F69" s="5">
        <v>0</v>
      </c>
      <c r="G69" s="5">
        <v>0</v>
      </c>
      <c r="H69" s="5">
        <v>0</v>
      </c>
      <c r="I69" s="5">
        <v>10430000000</v>
      </c>
      <c r="J69" s="5">
        <v>10430000000</v>
      </c>
      <c r="K69" s="5">
        <v>10430000000</v>
      </c>
      <c r="L69" s="5">
        <v>0</v>
      </c>
      <c r="M69" s="5">
        <v>0</v>
      </c>
      <c r="N69" s="5">
        <v>0</v>
      </c>
      <c r="O69" s="35">
        <f>+K69/I69</f>
        <v>1</v>
      </c>
    </row>
  </sheetData>
  <autoFilter ref="A2:O69" xr:uid="{00000000-0009-0000-0000-000000000000}"/>
  <mergeCells count="1">
    <mergeCell ref="A1:O1"/>
  </mergeCells>
  <pageMargins left="0" right="0" top="0" bottom="0" header="0" footer="0"/>
  <pageSetup scale="5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2892F-A572-490A-8501-313D1CCB32E5}">
  <sheetPr>
    <outlinePr summaryBelow="0" summaryRight="0"/>
    <pageSetUpPr autoPageBreaks="0" fitToPage="1"/>
  </sheetPr>
  <dimension ref="A1:P70"/>
  <sheetViews>
    <sheetView topLeftCell="A13" zoomScaleNormal="100" zoomScaleSheetLayoutView="86" workbookViewId="0">
      <selection activeCell="A38" sqref="A38"/>
    </sheetView>
  </sheetViews>
  <sheetFormatPr baseColWidth="10" defaultColWidth="6.85546875" defaultRowHeight="12.75" customHeight="1" x14ac:dyDescent="0.25"/>
  <cols>
    <col min="1" max="1" width="12" style="1" bestFit="1" customWidth="1"/>
    <col min="2" max="2" width="10" style="1" customWidth="1"/>
    <col min="3" max="3" width="45.5703125" style="1" customWidth="1"/>
    <col min="4" max="4" width="18" style="1" bestFit="1" customWidth="1"/>
    <col min="5" max="5" width="17" style="1" bestFit="1" customWidth="1"/>
    <col min="6" max="6" width="15.85546875" style="1" bestFit="1" customWidth="1"/>
    <col min="7" max="7" width="13.28515625" style="1" bestFit="1" customWidth="1"/>
    <col min="8" max="8" width="16.42578125" style="1" customWidth="1"/>
    <col min="9" max="9" width="17.28515625" style="1" bestFit="1" customWidth="1"/>
    <col min="10" max="10" width="17" style="1" bestFit="1" customWidth="1"/>
    <col min="11" max="11" width="17.5703125" style="1" bestFit="1" customWidth="1"/>
    <col min="12" max="12" width="17" style="1" bestFit="1" customWidth="1"/>
    <col min="13" max="13" width="15.85546875" style="1" bestFit="1" customWidth="1"/>
    <col min="14" max="14" width="17.28515625" style="1" bestFit="1" customWidth="1"/>
    <col min="15" max="15" width="13.140625" style="39" bestFit="1" customWidth="1"/>
    <col min="16" max="16" width="19" style="1" customWidth="1"/>
    <col min="17" max="16384" width="6.85546875" style="1"/>
  </cols>
  <sheetData>
    <row r="1" spans="1:16" ht="12.75" customHeight="1" x14ac:dyDescent="0.2">
      <c r="A1" s="38" t="s">
        <v>182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6" ht="39" customHeight="1" x14ac:dyDescent="0.2">
      <c r="A2" s="37" t="s">
        <v>175</v>
      </c>
      <c r="B2" s="45" t="s">
        <v>73</v>
      </c>
      <c r="C2" s="37" t="s">
        <v>2</v>
      </c>
      <c r="D2" s="37" t="s">
        <v>3</v>
      </c>
      <c r="E2" s="37" t="s">
        <v>4</v>
      </c>
      <c r="F2" s="37" t="s">
        <v>174</v>
      </c>
      <c r="G2" s="37" t="s">
        <v>173</v>
      </c>
      <c r="H2" s="37" t="s">
        <v>181</v>
      </c>
      <c r="I2" s="37" t="s">
        <v>180</v>
      </c>
      <c r="J2" s="37" t="s">
        <v>170</v>
      </c>
      <c r="K2" s="37" t="s">
        <v>169</v>
      </c>
      <c r="L2" s="37" t="s">
        <v>168</v>
      </c>
      <c r="M2" s="37" t="s">
        <v>167</v>
      </c>
      <c r="N2" s="37" t="s">
        <v>179</v>
      </c>
      <c r="O2" s="44" t="s">
        <v>77</v>
      </c>
    </row>
    <row r="3" spans="1:16" s="42" customFormat="1" ht="12.75" customHeight="1" x14ac:dyDescent="0.2">
      <c r="A3" s="2" t="s">
        <v>165</v>
      </c>
      <c r="B3" s="2"/>
      <c r="C3" s="2" t="s">
        <v>164</v>
      </c>
      <c r="D3" s="3">
        <v>25290906041</v>
      </c>
      <c r="E3" s="3">
        <v>39167935095.889999</v>
      </c>
      <c r="F3" s="3">
        <v>4653299789</v>
      </c>
      <c r="G3" s="3">
        <v>15595657</v>
      </c>
      <c r="H3" s="3">
        <v>15595657</v>
      </c>
      <c r="I3" s="3">
        <v>59805541347.889999</v>
      </c>
      <c r="J3" s="3">
        <v>56927223003</v>
      </c>
      <c r="K3" s="3">
        <v>56916589213</v>
      </c>
      <c r="L3" s="3">
        <v>10674245502.5</v>
      </c>
      <c r="M3" s="3">
        <v>7406771363.25</v>
      </c>
      <c r="N3" s="3">
        <v>2878318344.8899999</v>
      </c>
      <c r="O3" s="40">
        <f>+K3/I3</f>
        <v>0.95169423986842772</v>
      </c>
    </row>
    <row r="4" spans="1:16" s="42" customFormat="1" ht="12.75" customHeight="1" x14ac:dyDescent="0.2">
      <c r="A4" s="2" t="s">
        <v>163</v>
      </c>
      <c r="B4" s="2"/>
      <c r="C4" s="2" t="s">
        <v>162</v>
      </c>
      <c r="D4" s="3">
        <v>1668019745</v>
      </c>
      <c r="E4" s="3">
        <v>4699832786.8900003</v>
      </c>
      <c r="F4" s="3">
        <v>4653299789</v>
      </c>
      <c r="G4" s="3">
        <v>15595657</v>
      </c>
      <c r="H4" s="3">
        <v>15595657</v>
      </c>
      <c r="I4" s="3">
        <v>1714552742.8900001</v>
      </c>
      <c r="J4" s="3">
        <v>642997564</v>
      </c>
      <c r="K4" s="3">
        <v>641997564</v>
      </c>
      <c r="L4" s="3">
        <v>477698916</v>
      </c>
      <c r="M4" s="3">
        <v>473398916</v>
      </c>
      <c r="N4" s="3">
        <v>1071555178.89</v>
      </c>
      <c r="O4" s="40">
        <f>+K4/I4</f>
        <v>0.37444025368264122</v>
      </c>
    </row>
    <row r="5" spans="1:16" s="42" customFormat="1" ht="12.75" customHeight="1" x14ac:dyDescent="0.2">
      <c r="A5" s="2" t="s">
        <v>161</v>
      </c>
      <c r="B5" s="2"/>
      <c r="C5" s="2" t="s">
        <v>160</v>
      </c>
      <c r="D5" s="3">
        <v>1517013115</v>
      </c>
      <c r="E5" s="3">
        <v>4699832786.8900003</v>
      </c>
      <c r="F5" s="3">
        <v>4653299789</v>
      </c>
      <c r="G5" s="3">
        <v>0</v>
      </c>
      <c r="H5" s="3">
        <v>15595657</v>
      </c>
      <c r="I5" s="3">
        <v>1547950455.8900001</v>
      </c>
      <c r="J5" s="3">
        <v>579111885</v>
      </c>
      <c r="K5" s="3">
        <v>579111885</v>
      </c>
      <c r="L5" s="3">
        <v>432132599</v>
      </c>
      <c r="M5" s="3">
        <v>427832599</v>
      </c>
      <c r="N5" s="3">
        <v>968838570.88999999</v>
      </c>
      <c r="O5" s="40">
        <f>+K5/I5</f>
        <v>0.37411525853199051</v>
      </c>
    </row>
    <row r="6" spans="1:16" s="42" customFormat="1" ht="12.75" customHeight="1" x14ac:dyDescent="0.2">
      <c r="A6" s="2" t="s">
        <v>159</v>
      </c>
      <c r="B6" s="2"/>
      <c r="C6" s="2" t="s">
        <v>158</v>
      </c>
      <c r="D6" s="3">
        <v>1092801908</v>
      </c>
      <c r="E6" s="3">
        <v>4699832786.8900003</v>
      </c>
      <c r="F6" s="3">
        <v>4653299789</v>
      </c>
      <c r="G6" s="3">
        <v>0</v>
      </c>
      <c r="H6" s="3">
        <v>15595657</v>
      </c>
      <c r="I6" s="3">
        <v>1123739248.8900001</v>
      </c>
      <c r="J6" s="3">
        <v>334758048</v>
      </c>
      <c r="K6" s="3">
        <v>334758048</v>
      </c>
      <c r="L6" s="3">
        <v>334758048</v>
      </c>
      <c r="M6" s="3">
        <v>334758048</v>
      </c>
      <c r="N6" s="3">
        <v>788981200.88999999</v>
      </c>
      <c r="O6" s="40">
        <f>+K6/I6</f>
        <v>0.29789655236360674</v>
      </c>
    </row>
    <row r="7" spans="1:16" ht="12.75" customHeight="1" x14ac:dyDescent="0.2">
      <c r="A7" s="4">
        <v>21010100</v>
      </c>
      <c r="B7" s="4" t="s">
        <v>49</v>
      </c>
      <c r="C7" s="4" t="s">
        <v>157</v>
      </c>
      <c r="D7" s="5">
        <v>765201366</v>
      </c>
      <c r="E7" s="5">
        <v>4653299789</v>
      </c>
      <c r="F7" s="5">
        <v>4653299789</v>
      </c>
      <c r="G7" s="5">
        <v>0</v>
      </c>
      <c r="H7" s="5">
        <v>0</v>
      </c>
      <c r="I7" s="5">
        <v>765201366</v>
      </c>
      <c r="J7" s="5">
        <v>252121594</v>
      </c>
      <c r="K7" s="5">
        <v>252121594</v>
      </c>
      <c r="L7" s="5">
        <v>252121594</v>
      </c>
      <c r="M7" s="5">
        <v>252121594</v>
      </c>
      <c r="N7" s="5">
        <v>513079772</v>
      </c>
      <c r="O7" s="40">
        <f>+K7/I7</f>
        <v>0.32948398317417538</v>
      </c>
      <c r="P7" s="43"/>
    </row>
    <row r="8" spans="1:16" ht="12.75" customHeight="1" x14ac:dyDescent="0.2">
      <c r="A8" s="4">
        <v>21010101</v>
      </c>
      <c r="B8" s="4" t="s">
        <v>49</v>
      </c>
      <c r="C8" s="4" t="s">
        <v>156</v>
      </c>
      <c r="D8" s="5">
        <v>74264652</v>
      </c>
      <c r="E8" s="5">
        <v>0</v>
      </c>
      <c r="F8" s="5">
        <v>0</v>
      </c>
      <c r="G8" s="5">
        <v>0</v>
      </c>
      <c r="H8" s="5">
        <v>0</v>
      </c>
      <c r="I8" s="5">
        <v>74264652</v>
      </c>
      <c r="J8" s="5">
        <v>0</v>
      </c>
      <c r="K8" s="5">
        <v>0</v>
      </c>
      <c r="L8" s="5">
        <v>0</v>
      </c>
      <c r="M8" s="5">
        <v>0</v>
      </c>
      <c r="N8" s="5">
        <v>74264652</v>
      </c>
      <c r="O8" s="40">
        <f>+K8/I8</f>
        <v>0</v>
      </c>
    </row>
    <row r="9" spans="1:16" ht="12.75" customHeight="1" x14ac:dyDescent="0.2">
      <c r="A9" s="4">
        <v>21010102</v>
      </c>
      <c r="B9" s="4" t="s">
        <v>49</v>
      </c>
      <c r="C9" s="4" t="s">
        <v>155</v>
      </c>
      <c r="D9" s="5">
        <v>39004912</v>
      </c>
      <c r="E9" s="5">
        <v>0</v>
      </c>
      <c r="F9" s="5">
        <v>0</v>
      </c>
      <c r="G9" s="5">
        <v>0</v>
      </c>
      <c r="H9" s="5">
        <v>0</v>
      </c>
      <c r="I9" s="5">
        <v>39004912</v>
      </c>
      <c r="J9" s="5">
        <v>4373136</v>
      </c>
      <c r="K9" s="5">
        <v>4373136</v>
      </c>
      <c r="L9" s="5">
        <v>4373136</v>
      </c>
      <c r="M9" s="5">
        <v>4373136</v>
      </c>
      <c r="N9" s="5">
        <v>34631776</v>
      </c>
      <c r="O9" s="40">
        <f>+K9/I9</f>
        <v>0.11211757124333468</v>
      </c>
    </row>
    <row r="10" spans="1:16" ht="12.75" customHeight="1" x14ac:dyDescent="0.2">
      <c r="A10" s="4">
        <v>21010103</v>
      </c>
      <c r="B10" s="4" t="s">
        <v>49</v>
      </c>
      <c r="C10" s="4" t="s">
        <v>154</v>
      </c>
      <c r="D10" s="5">
        <v>42004911</v>
      </c>
      <c r="E10" s="5">
        <v>0</v>
      </c>
      <c r="F10" s="5">
        <v>0</v>
      </c>
      <c r="G10" s="5">
        <v>0</v>
      </c>
      <c r="H10" s="5">
        <v>0</v>
      </c>
      <c r="I10" s="5">
        <v>42004911</v>
      </c>
      <c r="J10" s="5">
        <v>6122389</v>
      </c>
      <c r="K10" s="5">
        <v>6122389</v>
      </c>
      <c r="L10" s="5">
        <v>6122389</v>
      </c>
      <c r="M10" s="5">
        <v>6122389</v>
      </c>
      <c r="N10" s="5">
        <v>35882522</v>
      </c>
      <c r="O10" s="40">
        <f>+K10/I10</f>
        <v>0.14575412384518563</v>
      </c>
    </row>
    <row r="11" spans="1:16" ht="12.75" customHeight="1" x14ac:dyDescent="0.2">
      <c r="A11" s="4">
        <v>21010104</v>
      </c>
      <c r="B11" s="4" t="s">
        <v>49</v>
      </c>
      <c r="C11" s="4" t="s">
        <v>153</v>
      </c>
      <c r="D11" s="5">
        <v>5117227</v>
      </c>
      <c r="E11" s="5">
        <v>0</v>
      </c>
      <c r="F11" s="5">
        <v>0</v>
      </c>
      <c r="G11" s="5">
        <v>0</v>
      </c>
      <c r="H11" s="5">
        <v>0</v>
      </c>
      <c r="I11" s="5">
        <v>5117227</v>
      </c>
      <c r="J11" s="5">
        <v>544515</v>
      </c>
      <c r="K11" s="5">
        <v>544515</v>
      </c>
      <c r="L11" s="5">
        <v>544515</v>
      </c>
      <c r="M11" s="5">
        <v>544515</v>
      </c>
      <c r="N11" s="5">
        <v>4572712</v>
      </c>
      <c r="O11" s="40">
        <f>+K11/I11</f>
        <v>0.10640821679397845</v>
      </c>
    </row>
    <row r="12" spans="1:16" ht="12.75" customHeight="1" x14ac:dyDescent="0.2">
      <c r="A12" s="4">
        <v>21010105</v>
      </c>
      <c r="B12" s="4" t="s">
        <v>49</v>
      </c>
      <c r="C12" s="4" t="s">
        <v>152</v>
      </c>
      <c r="D12" s="5">
        <v>24993693</v>
      </c>
      <c r="E12" s="5">
        <v>0</v>
      </c>
      <c r="F12" s="5">
        <v>0</v>
      </c>
      <c r="G12" s="5">
        <v>0</v>
      </c>
      <c r="H12" s="5">
        <v>0</v>
      </c>
      <c r="I12" s="5">
        <v>24993693</v>
      </c>
      <c r="J12" s="5">
        <v>9945569</v>
      </c>
      <c r="K12" s="5">
        <v>9945569</v>
      </c>
      <c r="L12" s="5">
        <v>9945569</v>
      </c>
      <c r="M12" s="5">
        <v>9945569</v>
      </c>
      <c r="N12" s="5">
        <v>15048124</v>
      </c>
      <c r="O12" s="40">
        <f>+K12/I12</f>
        <v>0.39792314805179052</v>
      </c>
    </row>
    <row r="13" spans="1:16" ht="12.75" customHeight="1" x14ac:dyDescent="0.2">
      <c r="A13" s="4">
        <v>21010106</v>
      </c>
      <c r="B13" s="4" t="s">
        <v>49</v>
      </c>
      <c r="C13" s="4" t="s">
        <v>151</v>
      </c>
      <c r="D13" s="5">
        <v>29800326</v>
      </c>
      <c r="E13" s="5">
        <v>0</v>
      </c>
      <c r="F13" s="5">
        <v>0</v>
      </c>
      <c r="G13" s="5">
        <v>0</v>
      </c>
      <c r="H13" s="5">
        <v>0</v>
      </c>
      <c r="I13" s="5">
        <v>29800326</v>
      </c>
      <c r="J13" s="5">
        <v>0</v>
      </c>
      <c r="K13" s="5">
        <v>0</v>
      </c>
      <c r="L13" s="5">
        <v>0</v>
      </c>
      <c r="M13" s="5">
        <v>0</v>
      </c>
      <c r="N13" s="5">
        <v>29800326</v>
      </c>
      <c r="O13" s="40">
        <f>+K13/I13</f>
        <v>0</v>
      </c>
    </row>
    <row r="14" spans="1:16" ht="12.75" customHeight="1" x14ac:dyDescent="0.2">
      <c r="A14" s="4">
        <v>21010107</v>
      </c>
      <c r="B14" s="4" t="s">
        <v>49</v>
      </c>
      <c r="C14" s="4" t="s">
        <v>150</v>
      </c>
      <c r="D14" s="5">
        <v>76970803</v>
      </c>
      <c r="E14" s="5">
        <v>46532997.890000001</v>
      </c>
      <c r="F14" s="5">
        <v>0</v>
      </c>
      <c r="G14" s="5">
        <v>0</v>
      </c>
      <c r="H14" s="5">
        <v>15595657</v>
      </c>
      <c r="I14" s="5">
        <v>107908143.89</v>
      </c>
      <c r="J14" s="5">
        <v>55145779</v>
      </c>
      <c r="K14" s="5">
        <v>55145779</v>
      </c>
      <c r="L14" s="5">
        <v>55145779</v>
      </c>
      <c r="M14" s="5">
        <v>55145779</v>
      </c>
      <c r="N14" s="5">
        <v>52762364.890000001</v>
      </c>
      <c r="O14" s="40">
        <f>+K14/I14</f>
        <v>0.51104371748081223</v>
      </c>
    </row>
    <row r="15" spans="1:16" ht="12.75" customHeight="1" x14ac:dyDescent="0.2">
      <c r="A15" s="4">
        <v>21010108</v>
      </c>
      <c r="B15" s="4" t="s">
        <v>49</v>
      </c>
      <c r="C15" s="4" t="s">
        <v>149</v>
      </c>
      <c r="D15" s="5">
        <v>10444018</v>
      </c>
      <c r="E15" s="5">
        <v>0</v>
      </c>
      <c r="F15" s="5">
        <v>0</v>
      </c>
      <c r="G15" s="5">
        <v>0</v>
      </c>
      <c r="H15" s="5">
        <v>0</v>
      </c>
      <c r="I15" s="5">
        <v>10444018</v>
      </c>
      <c r="J15" s="5">
        <v>6505066</v>
      </c>
      <c r="K15" s="5">
        <v>6505066</v>
      </c>
      <c r="L15" s="5">
        <v>6505066</v>
      </c>
      <c r="M15" s="5">
        <v>6505066</v>
      </c>
      <c r="N15" s="5">
        <v>3938952</v>
      </c>
      <c r="O15" s="40">
        <f>+K15/I15</f>
        <v>0.62285089895478929</v>
      </c>
    </row>
    <row r="16" spans="1:16" ht="12.75" customHeight="1" x14ac:dyDescent="0.2">
      <c r="A16" s="4">
        <v>21010109</v>
      </c>
      <c r="B16" s="4" t="s">
        <v>49</v>
      </c>
      <c r="C16" s="4" t="s">
        <v>148</v>
      </c>
      <c r="D16" s="5">
        <v>22000000</v>
      </c>
      <c r="E16" s="5">
        <v>0</v>
      </c>
      <c r="F16" s="5">
        <v>0</v>
      </c>
      <c r="G16" s="5">
        <v>0</v>
      </c>
      <c r="H16" s="5">
        <v>0</v>
      </c>
      <c r="I16" s="5">
        <v>22000000</v>
      </c>
      <c r="J16" s="5">
        <v>0</v>
      </c>
      <c r="K16" s="5">
        <v>0</v>
      </c>
      <c r="L16" s="5">
        <v>0</v>
      </c>
      <c r="M16" s="5">
        <v>0</v>
      </c>
      <c r="N16" s="5">
        <v>22000000</v>
      </c>
      <c r="O16" s="40">
        <f>+K16/I16</f>
        <v>0</v>
      </c>
    </row>
    <row r="17" spans="1:15" ht="12.75" customHeight="1" x14ac:dyDescent="0.2">
      <c r="A17" s="4">
        <v>21010110</v>
      </c>
      <c r="B17" s="4" t="s">
        <v>49</v>
      </c>
      <c r="C17" s="4" t="s">
        <v>147</v>
      </c>
      <c r="D17" s="5">
        <v>3000000</v>
      </c>
      <c r="E17" s="5">
        <v>0</v>
      </c>
      <c r="F17" s="5">
        <v>0</v>
      </c>
      <c r="G17" s="5">
        <v>0</v>
      </c>
      <c r="H17" s="5">
        <v>0</v>
      </c>
      <c r="I17" s="5">
        <v>3000000</v>
      </c>
      <c r="J17" s="5">
        <v>0</v>
      </c>
      <c r="K17" s="5">
        <v>0</v>
      </c>
      <c r="L17" s="5">
        <v>0</v>
      </c>
      <c r="M17" s="5">
        <v>0</v>
      </c>
      <c r="N17" s="5">
        <v>3000000</v>
      </c>
      <c r="O17" s="40">
        <f>+K17/I17</f>
        <v>0</v>
      </c>
    </row>
    <row r="18" spans="1:15" s="42" customFormat="1" ht="12.75" customHeight="1" x14ac:dyDescent="0.2">
      <c r="A18" s="2" t="s">
        <v>146</v>
      </c>
      <c r="B18" s="4" t="s">
        <v>78</v>
      </c>
      <c r="C18" s="2" t="s">
        <v>145</v>
      </c>
      <c r="D18" s="3">
        <v>263000000</v>
      </c>
      <c r="E18" s="3">
        <v>0</v>
      </c>
      <c r="F18" s="3">
        <v>0</v>
      </c>
      <c r="G18" s="3">
        <v>0</v>
      </c>
      <c r="H18" s="3">
        <v>0</v>
      </c>
      <c r="I18" s="3">
        <v>263000000</v>
      </c>
      <c r="J18" s="3">
        <v>203518665</v>
      </c>
      <c r="K18" s="3">
        <v>203518665</v>
      </c>
      <c r="L18" s="3">
        <v>56539379</v>
      </c>
      <c r="M18" s="3">
        <v>52239379</v>
      </c>
      <c r="N18" s="3">
        <v>59481335</v>
      </c>
      <c r="O18" s="40">
        <f>+K18/I18</f>
        <v>0.7738352281368821</v>
      </c>
    </row>
    <row r="19" spans="1:15" ht="12.75" customHeight="1" x14ac:dyDescent="0.2">
      <c r="A19" s="4">
        <v>21010201</v>
      </c>
      <c r="B19" s="4" t="s">
        <v>47</v>
      </c>
      <c r="C19" s="4" t="s">
        <v>144</v>
      </c>
      <c r="D19" s="5">
        <v>3000000</v>
      </c>
      <c r="E19" s="5">
        <v>0</v>
      </c>
      <c r="F19" s="5">
        <v>0</v>
      </c>
      <c r="G19" s="5">
        <v>0</v>
      </c>
      <c r="H19" s="5">
        <v>0</v>
      </c>
      <c r="I19" s="5">
        <v>3000000</v>
      </c>
      <c r="J19" s="5">
        <v>0</v>
      </c>
      <c r="K19" s="5">
        <v>0</v>
      </c>
      <c r="L19" s="5">
        <v>0</v>
      </c>
      <c r="M19" s="5">
        <v>0</v>
      </c>
      <c r="N19" s="5">
        <v>3000000</v>
      </c>
      <c r="O19" s="40">
        <f>+K19/I19</f>
        <v>0</v>
      </c>
    </row>
    <row r="20" spans="1:15" ht="12.75" customHeight="1" x14ac:dyDescent="0.2">
      <c r="A20" s="4">
        <v>21010202</v>
      </c>
      <c r="B20" s="4" t="s">
        <v>47</v>
      </c>
      <c r="C20" s="4" t="s">
        <v>143</v>
      </c>
      <c r="D20" s="5">
        <v>260000000</v>
      </c>
      <c r="E20" s="5">
        <v>0</v>
      </c>
      <c r="F20" s="5">
        <v>0</v>
      </c>
      <c r="G20" s="5">
        <v>0</v>
      </c>
      <c r="H20" s="5">
        <v>0</v>
      </c>
      <c r="I20" s="5">
        <v>260000000</v>
      </c>
      <c r="J20" s="5">
        <v>203518665</v>
      </c>
      <c r="K20" s="5">
        <v>203518665</v>
      </c>
      <c r="L20" s="5">
        <v>56539379</v>
      </c>
      <c r="M20" s="5">
        <v>52239379</v>
      </c>
      <c r="N20" s="5">
        <v>56481335</v>
      </c>
      <c r="O20" s="40">
        <f>+K20/I20</f>
        <v>0.78276409615384612</v>
      </c>
    </row>
    <row r="21" spans="1:15" s="42" customFormat="1" ht="33" customHeight="1" x14ac:dyDescent="0.2">
      <c r="A21" s="2" t="s">
        <v>142</v>
      </c>
      <c r="B21" s="4" t="s">
        <v>78</v>
      </c>
      <c r="C21" s="8" t="s">
        <v>141</v>
      </c>
      <c r="D21" s="3">
        <v>111034206</v>
      </c>
      <c r="E21" s="3">
        <v>0</v>
      </c>
      <c r="F21" s="3">
        <v>0</v>
      </c>
      <c r="G21" s="3">
        <v>0</v>
      </c>
      <c r="H21" s="3">
        <v>0</v>
      </c>
      <c r="I21" s="3">
        <v>111034206</v>
      </c>
      <c r="J21" s="3">
        <v>29869572</v>
      </c>
      <c r="K21" s="3">
        <v>29869572</v>
      </c>
      <c r="L21" s="3">
        <v>29869572</v>
      </c>
      <c r="M21" s="3">
        <v>29869572</v>
      </c>
      <c r="N21" s="3">
        <v>81164634</v>
      </c>
      <c r="O21" s="40">
        <f>+K21/I21</f>
        <v>0.26901234381772404</v>
      </c>
    </row>
    <row r="22" spans="1:15" ht="12.75" customHeight="1" x14ac:dyDescent="0.2">
      <c r="A22" s="4">
        <v>21010300</v>
      </c>
      <c r="B22" s="4" t="s">
        <v>47</v>
      </c>
      <c r="C22" s="4" t="s">
        <v>140</v>
      </c>
      <c r="D22" s="5">
        <v>15607881</v>
      </c>
      <c r="E22" s="5">
        <v>0</v>
      </c>
      <c r="F22" s="5">
        <v>0</v>
      </c>
      <c r="G22" s="5">
        <v>0</v>
      </c>
      <c r="H22" s="5">
        <v>0</v>
      </c>
      <c r="I22" s="5">
        <v>15607881</v>
      </c>
      <c r="J22" s="5">
        <v>2887726</v>
      </c>
      <c r="K22" s="5">
        <v>2887726</v>
      </c>
      <c r="L22" s="5">
        <v>2887726</v>
      </c>
      <c r="M22" s="5">
        <v>2887726</v>
      </c>
      <c r="N22" s="5">
        <v>12720155</v>
      </c>
      <c r="O22" s="40">
        <f>+K22/I22</f>
        <v>0.18501717177366997</v>
      </c>
    </row>
    <row r="23" spans="1:15" ht="12.75" customHeight="1" x14ac:dyDescent="0.2">
      <c r="A23" s="4">
        <v>21010301</v>
      </c>
      <c r="B23" s="4" t="s">
        <v>47</v>
      </c>
      <c r="C23" s="4" t="s">
        <v>139</v>
      </c>
      <c r="D23" s="5">
        <v>90669214</v>
      </c>
      <c r="E23" s="5">
        <v>0</v>
      </c>
      <c r="F23" s="5">
        <v>0</v>
      </c>
      <c r="G23" s="5">
        <v>0</v>
      </c>
      <c r="H23" s="5">
        <v>0</v>
      </c>
      <c r="I23" s="5">
        <v>90669214</v>
      </c>
      <c r="J23" s="5">
        <v>25994946</v>
      </c>
      <c r="K23" s="5">
        <v>25994946</v>
      </c>
      <c r="L23" s="5">
        <v>25994946</v>
      </c>
      <c r="M23" s="5">
        <v>25994946</v>
      </c>
      <c r="N23" s="5">
        <v>64674268</v>
      </c>
      <c r="O23" s="40">
        <f>+K23/I23</f>
        <v>0.28670090820463051</v>
      </c>
    </row>
    <row r="24" spans="1:15" ht="12.75" customHeight="1" x14ac:dyDescent="0.2">
      <c r="A24" s="4">
        <v>21010302</v>
      </c>
      <c r="B24" s="4" t="s">
        <v>47</v>
      </c>
      <c r="C24" s="4" t="s">
        <v>138</v>
      </c>
      <c r="D24" s="5">
        <v>4757111</v>
      </c>
      <c r="E24" s="5">
        <v>0</v>
      </c>
      <c r="F24" s="5">
        <v>0</v>
      </c>
      <c r="G24" s="5">
        <v>0</v>
      </c>
      <c r="H24" s="5">
        <v>0</v>
      </c>
      <c r="I24" s="5">
        <v>4757111</v>
      </c>
      <c r="J24" s="5">
        <v>986900</v>
      </c>
      <c r="K24" s="5">
        <v>986900</v>
      </c>
      <c r="L24" s="5">
        <v>986900</v>
      </c>
      <c r="M24" s="5">
        <v>986900</v>
      </c>
      <c r="N24" s="5">
        <v>3770211</v>
      </c>
      <c r="O24" s="40">
        <f>+K24/I24</f>
        <v>0.20745784573872672</v>
      </c>
    </row>
    <row r="25" spans="1:15" s="42" customFormat="1" ht="12.75" customHeight="1" x14ac:dyDescent="0.2">
      <c r="A25" s="2" t="s">
        <v>137</v>
      </c>
      <c r="B25" s="4" t="s">
        <v>78</v>
      </c>
      <c r="C25" s="2" t="s">
        <v>136</v>
      </c>
      <c r="D25" s="3">
        <v>50177001</v>
      </c>
      <c r="E25" s="3">
        <v>0</v>
      </c>
      <c r="F25" s="3">
        <v>0</v>
      </c>
      <c r="G25" s="3">
        <v>0</v>
      </c>
      <c r="H25" s="3">
        <v>0</v>
      </c>
      <c r="I25" s="3">
        <v>50177001</v>
      </c>
      <c r="J25" s="3">
        <v>10965600</v>
      </c>
      <c r="K25" s="3">
        <v>10965600</v>
      </c>
      <c r="L25" s="3">
        <v>10965600</v>
      </c>
      <c r="M25" s="3">
        <v>10965600</v>
      </c>
      <c r="N25" s="3">
        <v>39211401</v>
      </c>
      <c r="O25" s="40">
        <f>+K25/I25</f>
        <v>0.2185383698001401</v>
      </c>
    </row>
    <row r="26" spans="1:15" ht="12.75" customHeight="1" x14ac:dyDescent="0.2">
      <c r="A26" s="4">
        <v>21010500</v>
      </c>
      <c r="B26" s="4" t="s">
        <v>47</v>
      </c>
      <c r="C26" s="4" t="s">
        <v>135</v>
      </c>
      <c r="D26" s="5">
        <v>39048836</v>
      </c>
      <c r="E26" s="5">
        <v>0</v>
      </c>
      <c r="F26" s="5">
        <v>0</v>
      </c>
      <c r="G26" s="5">
        <v>0</v>
      </c>
      <c r="H26" s="5">
        <v>0</v>
      </c>
      <c r="I26" s="5">
        <v>39048836</v>
      </c>
      <c r="J26" s="5">
        <v>8673200</v>
      </c>
      <c r="K26" s="5">
        <v>8673200</v>
      </c>
      <c r="L26" s="5">
        <v>8673200</v>
      </c>
      <c r="M26" s="5">
        <v>8673200</v>
      </c>
      <c r="N26" s="5">
        <v>30375636</v>
      </c>
      <c r="O26" s="40">
        <f>+K26/I26</f>
        <v>0.22211161428729911</v>
      </c>
    </row>
    <row r="27" spans="1:15" ht="12.75" customHeight="1" x14ac:dyDescent="0.2">
      <c r="A27" s="4">
        <v>21010501</v>
      </c>
      <c r="B27" s="4" t="s">
        <v>47</v>
      </c>
      <c r="C27" s="4" t="s">
        <v>134</v>
      </c>
      <c r="D27" s="5">
        <v>5431266</v>
      </c>
      <c r="E27" s="5">
        <v>0</v>
      </c>
      <c r="F27" s="5">
        <v>0</v>
      </c>
      <c r="G27" s="5">
        <v>0</v>
      </c>
      <c r="H27" s="5">
        <v>0</v>
      </c>
      <c r="I27" s="5">
        <v>5431266</v>
      </c>
      <c r="J27" s="5">
        <v>1375400</v>
      </c>
      <c r="K27" s="5">
        <v>1375400</v>
      </c>
      <c r="L27" s="5">
        <v>1375400</v>
      </c>
      <c r="M27" s="5">
        <v>1375400</v>
      </c>
      <c r="N27" s="5">
        <v>4055866</v>
      </c>
      <c r="O27" s="40">
        <f>+K27/I27</f>
        <v>0.25323745881715237</v>
      </c>
    </row>
    <row r="28" spans="1:15" ht="12.75" customHeight="1" x14ac:dyDescent="0.2">
      <c r="A28" s="4">
        <v>21010502</v>
      </c>
      <c r="B28" s="4" t="s">
        <v>47</v>
      </c>
      <c r="C28" s="4" t="s">
        <v>133</v>
      </c>
      <c r="D28" s="5">
        <v>5696899</v>
      </c>
      <c r="E28" s="5">
        <v>0</v>
      </c>
      <c r="F28" s="5">
        <v>0</v>
      </c>
      <c r="G28" s="5">
        <v>0</v>
      </c>
      <c r="H28" s="5">
        <v>0</v>
      </c>
      <c r="I28" s="5">
        <v>5696899</v>
      </c>
      <c r="J28" s="5">
        <v>917000</v>
      </c>
      <c r="K28" s="5">
        <v>917000</v>
      </c>
      <c r="L28" s="5">
        <v>917000</v>
      </c>
      <c r="M28" s="5">
        <v>917000</v>
      </c>
      <c r="N28" s="5">
        <v>4779899</v>
      </c>
      <c r="O28" s="40">
        <f>+K28/I28</f>
        <v>0.16096476346166572</v>
      </c>
    </row>
    <row r="29" spans="1:15" s="42" customFormat="1" ht="12.75" customHeight="1" x14ac:dyDescent="0.2">
      <c r="A29" s="2" t="s">
        <v>132</v>
      </c>
      <c r="B29" s="4" t="s">
        <v>78</v>
      </c>
      <c r="C29" s="2" t="s">
        <v>131</v>
      </c>
      <c r="D29" s="3">
        <v>151006630</v>
      </c>
      <c r="E29" s="3">
        <v>0</v>
      </c>
      <c r="F29" s="3">
        <v>0</v>
      </c>
      <c r="G29" s="3">
        <v>15595657</v>
      </c>
      <c r="H29" s="3">
        <v>0</v>
      </c>
      <c r="I29" s="3">
        <v>166602287</v>
      </c>
      <c r="J29" s="3">
        <v>63885679</v>
      </c>
      <c r="K29" s="3">
        <v>62885679</v>
      </c>
      <c r="L29" s="3">
        <v>45566317</v>
      </c>
      <c r="M29" s="3">
        <v>45566317</v>
      </c>
      <c r="N29" s="3">
        <v>102716608</v>
      </c>
      <c r="O29" s="40">
        <f>+K29/I29</f>
        <v>0.37745987844692674</v>
      </c>
    </row>
    <row r="30" spans="1:15" s="42" customFormat="1" ht="12.75" customHeight="1" x14ac:dyDescent="0.2">
      <c r="A30" s="2" t="s">
        <v>130</v>
      </c>
      <c r="B30" s="4" t="s">
        <v>78</v>
      </c>
      <c r="C30" s="2" t="s">
        <v>129</v>
      </c>
      <c r="D30" s="3">
        <v>6000000</v>
      </c>
      <c r="E30" s="3">
        <v>0</v>
      </c>
      <c r="F30" s="3">
        <v>0</v>
      </c>
      <c r="G30" s="3">
        <v>0</v>
      </c>
      <c r="H30" s="3">
        <v>0</v>
      </c>
      <c r="I30" s="3">
        <v>6000000</v>
      </c>
      <c r="J30" s="3">
        <v>2000000</v>
      </c>
      <c r="K30" s="3">
        <v>1000000</v>
      </c>
      <c r="L30" s="3">
        <v>1000000</v>
      </c>
      <c r="M30" s="3">
        <v>1000000</v>
      </c>
      <c r="N30" s="3">
        <v>4000000</v>
      </c>
      <c r="O30" s="40">
        <f>+K30/I30</f>
        <v>0.16666666666666666</v>
      </c>
    </row>
    <row r="31" spans="1:15" ht="12.75" customHeight="1" x14ac:dyDescent="0.2">
      <c r="A31" s="4">
        <v>21020100</v>
      </c>
      <c r="B31" s="4" t="s">
        <v>47</v>
      </c>
      <c r="C31" s="4" t="s">
        <v>128</v>
      </c>
      <c r="D31" s="5">
        <v>6000000</v>
      </c>
      <c r="E31" s="5">
        <v>0</v>
      </c>
      <c r="F31" s="5">
        <v>0</v>
      </c>
      <c r="G31" s="5">
        <v>0</v>
      </c>
      <c r="H31" s="5">
        <v>0</v>
      </c>
      <c r="I31" s="5">
        <v>6000000</v>
      </c>
      <c r="J31" s="5">
        <v>2000000</v>
      </c>
      <c r="K31" s="5">
        <v>1000000</v>
      </c>
      <c r="L31" s="5">
        <v>1000000</v>
      </c>
      <c r="M31" s="5">
        <v>1000000</v>
      </c>
      <c r="N31" s="5">
        <v>4000000</v>
      </c>
      <c r="O31" s="40">
        <f>+K31/I31</f>
        <v>0.16666666666666666</v>
      </c>
    </row>
    <row r="32" spans="1:15" s="42" customFormat="1" ht="12.75" customHeight="1" x14ac:dyDescent="0.2">
      <c r="A32" s="2" t="s">
        <v>127</v>
      </c>
      <c r="B32" s="4" t="s">
        <v>78</v>
      </c>
      <c r="C32" s="2" t="s">
        <v>126</v>
      </c>
      <c r="D32" s="3">
        <v>71400000</v>
      </c>
      <c r="E32" s="3">
        <v>0</v>
      </c>
      <c r="F32" s="3">
        <v>0</v>
      </c>
      <c r="G32" s="3">
        <v>15595657</v>
      </c>
      <c r="H32" s="3">
        <v>0</v>
      </c>
      <c r="I32" s="3">
        <v>86995657</v>
      </c>
      <c r="J32" s="3">
        <v>38406879</v>
      </c>
      <c r="K32" s="3">
        <v>38406879</v>
      </c>
      <c r="L32" s="3">
        <v>30183517</v>
      </c>
      <c r="M32" s="3">
        <v>30183517</v>
      </c>
      <c r="N32" s="3">
        <v>48588778</v>
      </c>
      <c r="O32" s="40">
        <f>+K32/I32</f>
        <v>0.44148041780982239</v>
      </c>
    </row>
    <row r="33" spans="1:15" ht="12.75" customHeight="1" x14ac:dyDescent="0.2">
      <c r="A33" s="4">
        <v>21020201</v>
      </c>
      <c r="B33" s="4" t="s">
        <v>47</v>
      </c>
      <c r="C33" s="4" t="s">
        <v>125</v>
      </c>
      <c r="D33" s="5">
        <v>12900000</v>
      </c>
      <c r="E33" s="5">
        <v>0</v>
      </c>
      <c r="F33" s="5">
        <v>0</v>
      </c>
      <c r="G33" s="5">
        <v>15595657</v>
      </c>
      <c r="H33" s="5">
        <v>0</v>
      </c>
      <c r="I33" s="5">
        <v>28495657</v>
      </c>
      <c r="J33" s="5">
        <v>28495657</v>
      </c>
      <c r="K33" s="5">
        <v>28495657</v>
      </c>
      <c r="L33" s="5">
        <v>28463527</v>
      </c>
      <c r="M33" s="5">
        <v>28463527</v>
      </c>
      <c r="N33" s="5">
        <v>0</v>
      </c>
      <c r="O33" s="40">
        <f>+K33/I33</f>
        <v>1</v>
      </c>
    </row>
    <row r="34" spans="1:15" ht="12.75" customHeight="1" x14ac:dyDescent="0.2">
      <c r="A34" s="4">
        <v>21020204</v>
      </c>
      <c r="B34" s="4" t="s">
        <v>47</v>
      </c>
      <c r="C34" s="4" t="s">
        <v>124</v>
      </c>
      <c r="D34" s="5">
        <v>6000000</v>
      </c>
      <c r="E34" s="5">
        <v>0</v>
      </c>
      <c r="F34" s="5">
        <v>0</v>
      </c>
      <c r="G34" s="5">
        <v>0</v>
      </c>
      <c r="H34" s="5">
        <v>0</v>
      </c>
      <c r="I34" s="5">
        <v>6000000</v>
      </c>
      <c r="J34" s="5">
        <v>0</v>
      </c>
      <c r="K34" s="5">
        <v>0</v>
      </c>
      <c r="L34" s="5">
        <v>0</v>
      </c>
      <c r="M34" s="5">
        <v>0</v>
      </c>
      <c r="N34" s="5">
        <v>6000000</v>
      </c>
      <c r="O34" s="40">
        <f>+K34/I34</f>
        <v>0</v>
      </c>
    </row>
    <row r="35" spans="1:15" ht="12.75" customHeight="1" x14ac:dyDescent="0.2">
      <c r="A35" s="4">
        <v>21020205</v>
      </c>
      <c r="B35" s="4" t="s">
        <v>47</v>
      </c>
      <c r="C35" s="4" t="s">
        <v>123</v>
      </c>
      <c r="D35" s="5">
        <v>3500000</v>
      </c>
      <c r="E35" s="5">
        <v>0</v>
      </c>
      <c r="F35" s="5">
        <v>0</v>
      </c>
      <c r="G35" s="5">
        <v>0</v>
      </c>
      <c r="H35" s="5">
        <v>0</v>
      </c>
      <c r="I35" s="5">
        <v>3500000</v>
      </c>
      <c r="J35" s="5">
        <v>696990</v>
      </c>
      <c r="K35" s="5">
        <v>696990</v>
      </c>
      <c r="L35" s="5">
        <v>696990</v>
      </c>
      <c r="M35" s="5">
        <v>696990</v>
      </c>
      <c r="N35" s="5">
        <v>2803010</v>
      </c>
      <c r="O35" s="40">
        <f>+K35/I35</f>
        <v>0.19914000000000001</v>
      </c>
    </row>
    <row r="36" spans="1:15" ht="12.75" customHeight="1" x14ac:dyDescent="0.2">
      <c r="A36" s="4">
        <v>21020207</v>
      </c>
      <c r="B36" s="4" t="s">
        <v>47</v>
      </c>
      <c r="C36" s="4" t="s">
        <v>122</v>
      </c>
      <c r="D36" s="5">
        <v>14000000</v>
      </c>
      <c r="E36" s="5">
        <v>0</v>
      </c>
      <c r="F36" s="5">
        <v>0</v>
      </c>
      <c r="G36" s="5">
        <v>0</v>
      </c>
      <c r="H36" s="5">
        <v>0</v>
      </c>
      <c r="I36" s="5">
        <v>14000000</v>
      </c>
      <c r="J36" s="5">
        <v>9214232</v>
      </c>
      <c r="K36" s="5">
        <v>9214232</v>
      </c>
      <c r="L36" s="5">
        <v>1023000</v>
      </c>
      <c r="M36" s="5">
        <v>1023000</v>
      </c>
      <c r="N36" s="5">
        <v>4785768</v>
      </c>
      <c r="O36" s="40">
        <f>+K36/I36</f>
        <v>0.65815942857142862</v>
      </c>
    </row>
    <row r="37" spans="1:15" ht="12.75" customHeight="1" x14ac:dyDescent="0.2">
      <c r="A37" s="4">
        <v>21020208</v>
      </c>
      <c r="B37" s="4" t="s">
        <v>47</v>
      </c>
      <c r="C37" s="4" t="s">
        <v>121</v>
      </c>
      <c r="D37" s="5">
        <v>20000000</v>
      </c>
      <c r="E37" s="5">
        <v>0</v>
      </c>
      <c r="F37" s="5">
        <v>0</v>
      </c>
      <c r="G37" s="5">
        <v>0</v>
      </c>
      <c r="H37" s="5">
        <v>0</v>
      </c>
      <c r="I37" s="5">
        <v>20000000</v>
      </c>
      <c r="J37" s="5">
        <v>0</v>
      </c>
      <c r="K37" s="5">
        <v>0</v>
      </c>
      <c r="L37" s="5">
        <v>0</v>
      </c>
      <c r="M37" s="5">
        <v>0</v>
      </c>
      <c r="N37" s="5">
        <v>20000000</v>
      </c>
      <c r="O37" s="40">
        <f>+K37/I37</f>
        <v>0</v>
      </c>
    </row>
    <row r="38" spans="1:15" ht="12.75" customHeight="1" x14ac:dyDescent="0.2">
      <c r="A38" s="4">
        <v>21020209</v>
      </c>
      <c r="B38" s="4" t="s">
        <v>47</v>
      </c>
      <c r="C38" s="4" t="s">
        <v>120</v>
      </c>
      <c r="D38" s="5">
        <v>15000000</v>
      </c>
      <c r="E38" s="5">
        <v>0</v>
      </c>
      <c r="F38" s="5">
        <v>0</v>
      </c>
      <c r="G38" s="5">
        <v>0</v>
      </c>
      <c r="H38" s="5">
        <v>0</v>
      </c>
      <c r="I38" s="5">
        <v>15000000</v>
      </c>
      <c r="J38" s="5">
        <v>0</v>
      </c>
      <c r="K38" s="5">
        <v>0</v>
      </c>
      <c r="L38" s="5">
        <v>0</v>
      </c>
      <c r="M38" s="5">
        <v>0</v>
      </c>
      <c r="N38" s="5">
        <v>15000000</v>
      </c>
      <c r="O38" s="40">
        <f>+K38/I38</f>
        <v>0</v>
      </c>
    </row>
    <row r="39" spans="1:15" s="42" customFormat="1" ht="12.75" customHeight="1" x14ac:dyDescent="0.2">
      <c r="A39" s="2" t="s">
        <v>119</v>
      </c>
      <c r="B39" s="4" t="s">
        <v>78</v>
      </c>
      <c r="C39" s="2" t="s">
        <v>118</v>
      </c>
      <c r="D39" s="3">
        <v>56735950</v>
      </c>
      <c r="E39" s="3">
        <v>0</v>
      </c>
      <c r="F39" s="3">
        <v>0</v>
      </c>
      <c r="G39" s="3">
        <v>0</v>
      </c>
      <c r="H39" s="3">
        <v>0</v>
      </c>
      <c r="I39" s="3">
        <v>56735950</v>
      </c>
      <c r="J39" s="3">
        <v>23478800</v>
      </c>
      <c r="K39" s="3">
        <v>23478800</v>
      </c>
      <c r="L39" s="3">
        <v>14382800</v>
      </c>
      <c r="M39" s="3">
        <v>14382800</v>
      </c>
      <c r="N39" s="3">
        <v>33257150</v>
      </c>
      <c r="O39" s="40">
        <f>+K39/I39</f>
        <v>0.41382580180643841</v>
      </c>
    </row>
    <row r="40" spans="1:15" ht="12.75" customHeight="1" x14ac:dyDescent="0.2">
      <c r="A40" s="4">
        <v>21020300</v>
      </c>
      <c r="B40" s="4" t="s">
        <v>47</v>
      </c>
      <c r="C40" s="4" t="s">
        <v>117</v>
      </c>
      <c r="D40" s="5">
        <v>21250000</v>
      </c>
      <c r="E40" s="5">
        <v>0</v>
      </c>
      <c r="F40" s="5">
        <v>0</v>
      </c>
      <c r="G40" s="5">
        <v>0</v>
      </c>
      <c r="H40" s="5">
        <v>0</v>
      </c>
      <c r="I40" s="5">
        <v>21250000</v>
      </c>
      <c r="J40" s="5">
        <v>5286800</v>
      </c>
      <c r="K40" s="5">
        <v>5286800</v>
      </c>
      <c r="L40" s="5">
        <v>5286800</v>
      </c>
      <c r="M40" s="5">
        <v>5286800</v>
      </c>
      <c r="N40" s="5">
        <v>15963200</v>
      </c>
      <c r="O40" s="40">
        <f>+K40/I40</f>
        <v>0.24879058823529412</v>
      </c>
    </row>
    <row r="41" spans="1:15" ht="12.75" customHeight="1" x14ac:dyDescent="0.2">
      <c r="A41" s="4">
        <v>21020301</v>
      </c>
      <c r="B41" s="4" t="s">
        <v>47</v>
      </c>
      <c r="C41" s="4" t="s">
        <v>116</v>
      </c>
      <c r="D41" s="5">
        <v>35485950</v>
      </c>
      <c r="E41" s="5">
        <v>0</v>
      </c>
      <c r="F41" s="5">
        <v>0</v>
      </c>
      <c r="G41" s="5">
        <v>0</v>
      </c>
      <c r="H41" s="5">
        <v>0</v>
      </c>
      <c r="I41" s="5">
        <v>35485950</v>
      </c>
      <c r="J41" s="5">
        <v>18192000</v>
      </c>
      <c r="K41" s="5">
        <v>18192000</v>
      </c>
      <c r="L41" s="5">
        <v>9096000</v>
      </c>
      <c r="M41" s="5">
        <v>9096000</v>
      </c>
      <c r="N41" s="5">
        <v>17293950</v>
      </c>
      <c r="O41" s="40">
        <f>+K41/I41</f>
        <v>0.51265359952319156</v>
      </c>
    </row>
    <row r="42" spans="1:15" s="42" customFormat="1" ht="12.75" customHeight="1" x14ac:dyDescent="0.2">
      <c r="A42" s="2" t="s">
        <v>115</v>
      </c>
      <c r="B42" s="4" t="s">
        <v>78</v>
      </c>
      <c r="C42" s="2" t="s">
        <v>114</v>
      </c>
      <c r="D42" s="3">
        <v>16870680</v>
      </c>
      <c r="E42" s="3">
        <v>0</v>
      </c>
      <c r="F42" s="3">
        <v>0</v>
      </c>
      <c r="G42" s="3">
        <v>0</v>
      </c>
      <c r="H42" s="3">
        <v>0</v>
      </c>
      <c r="I42" s="3">
        <v>16870680</v>
      </c>
      <c r="J42" s="3">
        <v>0</v>
      </c>
      <c r="K42" s="3">
        <v>0</v>
      </c>
      <c r="L42" s="3">
        <v>0</v>
      </c>
      <c r="M42" s="3">
        <v>0</v>
      </c>
      <c r="N42" s="3">
        <v>16870680</v>
      </c>
      <c r="O42" s="40">
        <f>+K42/I42</f>
        <v>0</v>
      </c>
    </row>
    <row r="43" spans="1:15" ht="12.75" customHeight="1" x14ac:dyDescent="0.2">
      <c r="A43" s="4">
        <v>21020400</v>
      </c>
      <c r="B43" s="4" t="s">
        <v>47</v>
      </c>
      <c r="C43" s="4" t="s">
        <v>113</v>
      </c>
      <c r="D43" s="5">
        <v>1855000</v>
      </c>
      <c r="E43" s="5">
        <v>0</v>
      </c>
      <c r="F43" s="5">
        <v>0</v>
      </c>
      <c r="G43" s="5">
        <v>0</v>
      </c>
      <c r="H43" s="5">
        <v>0</v>
      </c>
      <c r="I43" s="5">
        <v>1855000</v>
      </c>
      <c r="J43" s="5">
        <v>0</v>
      </c>
      <c r="K43" s="5">
        <v>0</v>
      </c>
      <c r="L43" s="5">
        <v>0</v>
      </c>
      <c r="M43" s="5">
        <v>0</v>
      </c>
      <c r="N43" s="5">
        <v>1855000</v>
      </c>
      <c r="O43" s="40">
        <f>+K43/I43</f>
        <v>0</v>
      </c>
    </row>
    <row r="44" spans="1:15" ht="12.75" customHeight="1" x14ac:dyDescent="0.2">
      <c r="A44" s="4">
        <v>21020401</v>
      </c>
      <c r="B44" s="4" t="s">
        <v>47</v>
      </c>
      <c r="C44" s="4" t="s">
        <v>112</v>
      </c>
      <c r="D44" s="5">
        <v>7259000</v>
      </c>
      <c r="E44" s="5">
        <v>0</v>
      </c>
      <c r="F44" s="5">
        <v>0</v>
      </c>
      <c r="G44" s="5">
        <v>0</v>
      </c>
      <c r="H44" s="5">
        <v>0</v>
      </c>
      <c r="I44" s="5">
        <v>7259000</v>
      </c>
      <c r="J44" s="5">
        <v>0</v>
      </c>
      <c r="K44" s="5">
        <v>0</v>
      </c>
      <c r="L44" s="5">
        <v>0</v>
      </c>
      <c r="M44" s="5">
        <v>0</v>
      </c>
      <c r="N44" s="5">
        <v>7259000</v>
      </c>
      <c r="O44" s="40">
        <f>+K44/I44</f>
        <v>0</v>
      </c>
    </row>
    <row r="45" spans="1:15" ht="12.75" customHeight="1" x14ac:dyDescent="0.2">
      <c r="A45" s="4">
        <v>21020402</v>
      </c>
      <c r="B45" s="4" t="s">
        <v>47</v>
      </c>
      <c r="C45" s="4" t="s">
        <v>111</v>
      </c>
      <c r="D45" s="5">
        <v>4400000</v>
      </c>
      <c r="E45" s="5">
        <v>0</v>
      </c>
      <c r="F45" s="5">
        <v>0</v>
      </c>
      <c r="G45" s="5">
        <v>0</v>
      </c>
      <c r="H45" s="5">
        <v>0</v>
      </c>
      <c r="I45" s="5">
        <v>4400000</v>
      </c>
      <c r="J45" s="5">
        <v>0</v>
      </c>
      <c r="K45" s="5">
        <v>0</v>
      </c>
      <c r="L45" s="5">
        <v>0</v>
      </c>
      <c r="M45" s="5">
        <v>0</v>
      </c>
      <c r="N45" s="5">
        <v>4400000</v>
      </c>
      <c r="O45" s="40">
        <f>+K45/I45</f>
        <v>0</v>
      </c>
    </row>
    <row r="46" spans="1:15" ht="12.75" customHeight="1" x14ac:dyDescent="0.2">
      <c r="A46" s="4">
        <v>21020403</v>
      </c>
      <c r="B46" s="4" t="s">
        <v>47</v>
      </c>
      <c r="C46" s="4" t="s">
        <v>110</v>
      </c>
      <c r="D46" s="5">
        <v>922000</v>
      </c>
      <c r="E46" s="5">
        <v>0</v>
      </c>
      <c r="F46" s="5">
        <v>0</v>
      </c>
      <c r="G46" s="5">
        <v>0</v>
      </c>
      <c r="H46" s="5">
        <v>0</v>
      </c>
      <c r="I46" s="5">
        <v>922000</v>
      </c>
      <c r="J46" s="5">
        <v>0</v>
      </c>
      <c r="K46" s="5">
        <v>0</v>
      </c>
      <c r="L46" s="5">
        <v>0</v>
      </c>
      <c r="M46" s="5">
        <v>0</v>
      </c>
      <c r="N46" s="5">
        <v>922000</v>
      </c>
      <c r="O46" s="40">
        <f>+K46/I46</f>
        <v>0</v>
      </c>
    </row>
    <row r="47" spans="1:15" ht="12.75" customHeight="1" x14ac:dyDescent="0.2">
      <c r="A47" s="4">
        <v>21020404</v>
      </c>
      <c r="B47" s="4" t="s">
        <v>47</v>
      </c>
      <c r="C47" s="4" t="s">
        <v>109</v>
      </c>
      <c r="D47" s="5">
        <v>2434680</v>
      </c>
      <c r="E47" s="5">
        <v>0</v>
      </c>
      <c r="F47" s="5">
        <v>0</v>
      </c>
      <c r="G47" s="5">
        <v>0</v>
      </c>
      <c r="H47" s="5">
        <v>0</v>
      </c>
      <c r="I47" s="5">
        <v>2434680</v>
      </c>
      <c r="J47" s="5">
        <v>0</v>
      </c>
      <c r="K47" s="5">
        <v>0</v>
      </c>
      <c r="L47" s="5">
        <v>0</v>
      </c>
      <c r="M47" s="5">
        <v>0</v>
      </c>
      <c r="N47" s="5">
        <v>2434680</v>
      </c>
      <c r="O47" s="40">
        <f>+K47/I47</f>
        <v>0</v>
      </c>
    </row>
    <row r="48" spans="1:15" s="42" customFormat="1" ht="12.75" customHeight="1" x14ac:dyDescent="0.2">
      <c r="A48" s="2" t="s">
        <v>108</v>
      </c>
      <c r="B48" s="4" t="s">
        <v>78</v>
      </c>
      <c r="C48" s="2" t="s">
        <v>107</v>
      </c>
      <c r="D48" s="3">
        <v>43548646</v>
      </c>
      <c r="E48" s="3">
        <v>0</v>
      </c>
      <c r="F48" s="3">
        <v>0</v>
      </c>
      <c r="G48" s="3">
        <v>0</v>
      </c>
      <c r="H48" s="3">
        <v>0</v>
      </c>
      <c r="I48" s="3">
        <v>43548646</v>
      </c>
      <c r="J48" s="3">
        <v>0</v>
      </c>
      <c r="K48" s="3">
        <v>0</v>
      </c>
      <c r="L48" s="3">
        <v>0</v>
      </c>
      <c r="M48" s="3">
        <v>0</v>
      </c>
      <c r="N48" s="3">
        <v>43548646</v>
      </c>
      <c r="O48" s="40">
        <f>+K48/I48</f>
        <v>0</v>
      </c>
    </row>
    <row r="49" spans="1:15" s="42" customFormat="1" ht="12.75" customHeight="1" x14ac:dyDescent="0.2">
      <c r="A49" s="2" t="s">
        <v>106</v>
      </c>
      <c r="B49" s="4" t="s">
        <v>78</v>
      </c>
      <c r="C49" s="2" t="s">
        <v>105</v>
      </c>
      <c r="D49" s="3">
        <v>43548646</v>
      </c>
      <c r="E49" s="3">
        <v>0</v>
      </c>
      <c r="F49" s="3">
        <v>0</v>
      </c>
      <c r="G49" s="3">
        <v>0</v>
      </c>
      <c r="H49" s="3">
        <v>0</v>
      </c>
      <c r="I49" s="3">
        <v>43548646</v>
      </c>
      <c r="J49" s="3">
        <v>0</v>
      </c>
      <c r="K49" s="3">
        <v>0</v>
      </c>
      <c r="L49" s="3">
        <v>0</v>
      </c>
      <c r="M49" s="3">
        <v>0</v>
      </c>
      <c r="N49" s="3">
        <v>43548646</v>
      </c>
      <c r="O49" s="40">
        <f>+K49/I49</f>
        <v>0</v>
      </c>
    </row>
    <row r="50" spans="1:15" s="42" customFormat="1" ht="12.75" customHeight="1" x14ac:dyDescent="0.2">
      <c r="A50" s="2" t="s">
        <v>104</v>
      </c>
      <c r="B50" s="4" t="s">
        <v>78</v>
      </c>
      <c r="C50" s="2" t="s">
        <v>103</v>
      </c>
      <c r="D50" s="3">
        <v>43548646</v>
      </c>
      <c r="E50" s="3">
        <v>0</v>
      </c>
      <c r="F50" s="3">
        <v>0</v>
      </c>
      <c r="G50" s="3">
        <v>0</v>
      </c>
      <c r="H50" s="3">
        <v>0</v>
      </c>
      <c r="I50" s="3">
        <v>43548646</v>
      </c>
      <c r="J50" s="3">
        <v>0</v>
      </c>
      <c r="K50" s="3">
        <v>0</v>
      </c>
      <c r="L50" s="3">
        <v>0</v>
      </c>
      <c r="M50" s="3">
        <v>0</v>
      </c>
      <c r="N50" s="3">
        <v>43548646</v>
      </c>
      <c r="O50" s="40">
        <f>+K50/I50</f>
        <v>0</v>
      </c>
    </row>
    <row r="51" spans="1:15" ht="12.75" customHeight="1" x14ac:dyDescent="0.2">
      <c r="A51" s="4">
        <v>22030100</v>
      </c>
      <c r="B51" s="4" t="s">
        <v>48</v>
      </c>
      <c r="C51" s="4" t="s">
        <v>102</v>
      </c>
      <c r="D51" s="5">
        <v>43548646</v>
      </c>
      <c r="E51" s="5">
        <v>0</v>
      </c>
      <c r="F51" s="5">
        <v>0</v>
      </c>
      <c r="G51" s="5">
        <v>0</v>
      </c>
      <c r="H51" s="5">
        <v>0</v>
      </c>
      <c r="I51" s="5">
        <v>43548646</v>
      </c>
      <c r="J51" s="5">
        <v>0</v>
      </c>
      <c r="K51" s="5">
        <v>0</v>
      </c>
      <c r="L51" s="5">
        <v>0</v>
      </c>
      <c r="M51" s="5">
        <v>0</v>
      </c>
      <c r="N51" s="5">
        <v>43548646</v>
      </c>
      <c r="O51" s="40">
        <f>+K51/I51</f>
        <v>0</v>
      </c>
    </row>
    <row r="52" spans="1:15" s="42" customFormat="1" ht="12.75" customHeight="1" x14ac:dyDescent="0.2">
      <c r="A52" s="2" t="s">
        <v>101</v>
      </c>
      <c r="B52" s="4" t="s">
        <v>78</v>
      </c>
      <c r="C52" s="2" t="s">
        <v>100</v>
      </c>
      <c r="D52" s="3">
        <v>0</v>
      </c>
      <c r="E52" s="3">
        <v>3393335</v>
      </c>
      <c r="F52" s="3">
        <v>0</v>
      </c>
      <c r="G52" s="3">
        <v>0</v>
      </c>
      <c r="H52" s="3">
        <v>0</v>
      </c>
      <c r="I52" s="3">
        <v>3393335</v>
      </c>
      <c r="J52" s="3">
        <v>3393335</v>
      </c>
      <c r="K52" s="3">
        <v>3393335</v>
      </c>
      <c r="L52" s="3">
        <v>0</v>
      </c>
      <c r="M52" s="3">
        <v>0</v>
      </c>
      <c r="N52" s="3">
        <v>0</v>
      </c>
      <c r="O52" s="40">
        <f>+K52/I52</f>
        <v>1</v>
      </c>
    </row>
    <row r="53" spans="1:15" s="42" customFormat="1" ht="12.75" customHeight="1" x14ac:dyDescent="0.2">
      <c r="A53" s="2" t="s">
        <v>99</v>
      </c>
      <c r="B53" s="4" t="s">
        <v>78</v>
      </c>
      <c r="C53" s="2" t="s">
        <v>98</v>
      </c>
      <c r="D53" s="3">
        <v>0</v>
      </c>
      <c r="E53" s="3">
        <v>3393335</v>
      </c>
      <c r="F53" s="3">
        <v>0</v>
      </c>
      <c r="G53" s="3">
        <v>0</v>
      </c>
      <c r="H53" s="3">
        <v>0</v>
      </c>
      <c r="I53" s="3">
        <v>3393335</v>
      </c>
      <c r="J53" s="3">
        <v>3393335</v>
      </c>
      <c r="K53" s="3">
        <v>3393335</v>
      </c>
      <c r="L53" s="3">
        <v>0</v>
      </c>
      <c r="M53" s="3">
        <v>0</v>
      </c>
      <c r="N53" s="3">
        <v>0</v>
      </c>
      <c r="O53" s="40">
        <f>+K53/I53</f>
        <v>1</v>
      </c>
    </row>
    <row r="54" spans="1:15" s="42" customFormat="1" ht="12.75" customHeight="1" x14ac:dyDescent="0.2">
      <c r="A54" s="2" t="s">
        <v>97</v>
      </c>
      <c r="B54" s="4" t="s">
        <v>78</v>
      </c>
      <c r="C54" s="2" t="s">
        <v>96</v>
      </c>
      <c r="D54" s="3">
        <v>0</v>
      </c>
      <c r="E54" s="3">
        <v>3393335</v>
      </c>
      <c r="F54" s="3">
        <v>0</v>
      </c>
      <c r="G54" s="3">
        <v>0</v>
      </c>
      <c r="H54" s="3">
        <v>0</v>
      </c>
      <c r="I54" s="3">
        <v>3393335</v>
      </c>
      <c r="J54" s="3">
        <v>3393335</v>
      </c>
      <c r="K54" s="3">
        <v>3393335</v>
      </c>
      <c r="L54" s="3">
        <v>0</v>
      </c>
      <c r="M54" s="3">
        <v>0</v>
      </c>
      <c r="N54" s="3">
        <v>0</v>
      </c>
      <c r="O54" s="40">
        <f>+K54/I54</f>
        <v>1</v>
      </c>
    </row>
    <row r="55" spans="1:15" ht="12.75" customHeight="1" x14ac:dyDescent="0.2">
      <c r="A55" s="4">
        <v>24010100</v>
      </c>
      <c r="B55" s="4" t="s">
        <v>49</v>
      </c>
      <c r="C55" s="4" t="s">
        <v>95</v>
      </c>
      <c r="D55" s="5">
        <v>0</v>
      </c>
      <c r="E55" s="5">
        <v>3393335</v>
      </c>
      <c r="F55" s="5">
        <v>0</v>
      </c>
      <c r="G55" s="5">
        <v>0</v>
      </c>
      <c r="H55" s="5">
        <v>0</v>
      </c>
      <c r="I55" s="5">
        <v>3393335</v>
      </c>
      <c r="J55" s="5">
        <v>3393335</v>
      </c>
      <c r="K55" s="5">
        <v>3393335</v>
      </c>
      <c r="L55" s="5">
        <v>0</v>
      </c>
      <c r="M55" s="5">
        <v>0</v>
      </c>
      <c r="N55" s="5">
        <v>0</v>
      </c>
      <c r="O55" s="40">
        <f>+K55/I55</f>
        <v>1</v>
      </c>
    </row>
    <row r="56" spans="1:15" s="42" customFormat="1" ht="12.75" customHeight="1" x14ac:dyDescent="0.2">
      <c r="A56" s="2" t="s">
        <v>94</v>
      </c>
      <c r="B56" s="4" t="s">
        <v>78</v>
      </c>
      <c r="C56" s="2" t="s">
        <v>26</v>
      </c>
      <c r="D56" s="3">
        <v>23579337650</v>
      </c>
      <c r="E56" s="3">
        <v>34464708974</v>
      </c>
      <c r="F56" s="3">
        <v>0</v>
      </c>
      <c r="G56" s="3">
        <v>0</v>
      </c>
      <c r="H56" s="3">
        <v>0</v>
      </c>
      <c r="I56" s="3">
        <v>58044046624</v>
      </c>
      <c r="J56" s="3">
        <v>56280832104</v>
      </c>
      <c r="K56" s="3">
        <v>56271198314</v>
      </c>
      <c r="L56" s="3">
        <v>10196546586.5</v>
      </c>
      <c r="M56" s="3">
        <v>6933372447.25</v>
      </c>
      <c r="N56" s="3">
        <v>1763214520</v>
      </c>
      <c r="O56" s="40">
        <f>+K56/I56</f>
        <v>0.96945684504934282</v>
      </c>
    </row>
    <row r="57" spans="1:15" s="42" customFormat="1" ht="12.75" customHeight="1" x14ac:dyDescent="0.2">
      <c r="A57" s="2" t="s">
        <v>93</v>
      </c>
      <c r="B57" s="4" t="s">
        <v>78</v>
      </c>
      <c r="C57" s="2" t="s">
        <v>27</v>
      </c>
      <c r="D57" s="3">
        <v>23579337650</v>
      </c>
      <c r="E57" s="3">
        <v>22413633804</v>
      </c>
      <c r="F57" s="3">
        <v>0</v>
      </c>
      <c r="G57" s="3">
        <v>0</v>
      </c>
      <c r="H57" s="3">
        <v>0</v>
      </c>
      <c r="I57" s="3">
        <v>45992971454</v>
      </c>
      <c r="J57" s="3">
        <v>44303135440</v>
      </c>
      <c r="K57" s="3">
        <v>44293501650</v>
      </c>
      <c r="L57" s="3">
        <v>7856102615.5</v>
      </c>
      <c r="M57" s="3">
        <v>5385675783.25</v>
      </c>
      <c r="N57" s="3">
        <v>1689836014</v>
      </c>
      <c r="O57" s="40">
        <f>+K57/I57</f>
        <v>0.9630493584068659</v>
      </c>
    </row>
    <row r="58" spans="1:15" s="42" customFormat="1" x14ac:dyDescent="0.2">
      <c r="A58" s="2" t="s">
        <v>92</v>
      </c>
      <c r="B58" s="4" t="s">
        <v>78</v>
      </c>
      <c r="C58" s="2" t="s">
        <v>91</v>
      </c>
      <c r="D58" s="3">
        <v>23579337650</v>
      </c>
      <c r="E58" s="3">
        <v>22413633804</v>
      </c>
      <c r="F58" s="3">
        <v>0</v>
      </c>
      <c r="G58" s="3">
        <v>0</v>
      </c>
      <c r="H58" s="3">
        <v>0</v>
      </c>
      <c r="I58" s="3">
        <v>45992971454</v>
      </c>
      <c r="J58" s="3">
        <v>44303135440</v>
      </c>
      <c r="K58" s="3">
        <v>44293501650</v>
      </c>
      <c r="L58" s="3">
        <v>7856102615.5</v>
      </c>
      <c r="M58" s="3">
        <v>5385675783.25</v>
      </c>
      <c r="N58" s="3">
        <v>1689836014</v>
      </c>
      <c r="O58" s="40">
        <f>+K58/I58</f>
        <v>0.9630493584068659</v>
      </c>
    </row>
    <row r="59" spans="1:15" ht="38.25" x14ac:dyDescent="0.2">
      <c r="A59" s="4">
        <v>25010100</v>
      </c>
      <c r="B59" s="4" t="s">
        <v>50</v>
      </c>
      <c r="C59" s="6" t="s">
        <v>90</v>
      </c>
      <c r="D59" s="5">
        <v>5691235616</v>
      </c>
      <c r="E59" s="5">
        <v>0</v>
      </c>
      <c r="F59" s="5">
        <v>0</v>
      </c>
      <c r="G59" s="5">
        <v>0</v>
      </c>
      <c r="H59" s="5">
        <v>0</v>
      </c>
      <c r="I59" s="5">
        <v>5691235616</v>
      </c>
      <c r="J59" s="5">
        <v>5433080279</v>
      </c>
      <c r="K59" s="5">
        <v>5433080279</v>
      </c>
      <c r="L59" s="5">
        <v>1700970452</v>
      </c>
      <c r="M59" s="5">
        <v>905513380</v>
      </c>
      <c r="N59" s="5">
        <v>258155337</v>
      </c>
      <c r="O59" s="40">
        <f>+K59/I59</f>
        <v>0.95463984371438826</v>
      </c>
    </row>
    <row r="60" spans="1:15" ht="38.25" x14ac:dyDescent="0.2">
      <c r="A60" s="4">
        <v>25010110</v>
      </c>
      <c r="B60" s="4" t="s">
        <v>51</v>
      </c>
      <c r="C60" s="6" t="s">
        <v>89</v>
      </c>
      <c r="D60" s="5">
        <v>262908960</v>
      </c>
      <c r="E60" s="5">
        <v>0</v>
      </c>
      <c r="F60" s="5">
        <v>0</v>
      </c>
      <c r="G60" s="5">
        <v>0</v>
      </c>
      <c r="H60" s="5">
        <v>0</v>
      </c>
      <c r="I60" s="5">
        <v>262908960</v>
      </c>
      <c r="J60" s="5">
        <v>262908960</v>
      </c>
      <c r="K60" s="5">
        <v>262908960</v>
      </c>
      <c r="L60" s="5">
        <v>0</v>
      </c>
      <c r="M60" s="5">
        <v>0</v>
      </c>
      <c r="N60" s="5">
        <v>0</v>
      </c>
      <c r="O60" s="40">
        <f>+K60/I60</f>
        <v>1</v>
      </c>
    </row>
    <row r="61" spans="1:15" ht="38.25" x14ac:dyDescent="0.2">
      <c r="A61" s="4">
        <v>25010112</v>
      </c>
      <c r="B61" s="4" t="s">
        <v>52</v>
      </c>
      <c r="C61" s="6" t="s">
        <v>88</v>
      </c>
      <c r="D61" s="5">
        <v>12097063308</v>
      </c>
      <c r="E61" s="5">
        <v>0</v>
      </c>
      <c r="F61" s="5">
        <v>0</v>
      </c>
      <c r="G61" s="5">
        <v>0</v>
      </c>
      <c r="H61" s="5">
        <v>0</v>
      </c>
      <c r="I61" s="5">
        <v>12097063308</v>
      </c>
      <c r="J61" s="5">
        <v>11802333562</v>
      </c>
      <c r="K61" s="5">
        <v>11802333562</v>
      </c>
      <c r="L61" s="5">
        <v>214417958</v>
      </c>
      <c r="M61" s="5">
        <v>0</v>
      </c>
      <c r="N61" s="5">
        <v>294729746</v>
      </c>
      <c r="O61" s="40">
        <f>+K61/I61</f>
        <v>0.97563625662725184</v>
      </c>
    </row>
    <row r="62" spans="1:15" ht="63.75" x14ac:dyDescent="0.2">
      <c r="A62" s="4">
        <v>25010113</v>
      </c>
      <c r="B62" s="4" t="s">
        <v>53</v>
      </c>
      <c r="C62" s="6" t="s">
        <v>87</v>
      </c>
      <c r="D62" s="5">
        <v>5528129766</v>
      </c>
      <c r="E62" s="5">
        <v>0</v>
      </c>
      <c r="F62" s="5">
        <v>0</v>
      </c>
      <c r="G62" s="5">
        <v>0</v>
      </c>
      <c r="H62" s="5">
        <v>0</v>
      </c>
      <c r="I62" s="5">
        <v>5528129766</v>
      </c>
      <c r="J62" s="5">
        <v>5403606137</v>
      </c>
      <c r="K62" s="5">
        <v>5403606137</v>
      </c>
      <c r="L62" s="5">
        <v>2701803068.5</v>
      </c>
      <c r="M62" s="5">
        <v>1350901534.25</v>
      </c>
      <c r="N62" s="5">
        <v>124523629</v>
      </c>
      <c r="O62" s="40">
        <f>+K62/I62</f>
        <v>0.97747454667836031</v>
      </c>
    </row>
    <row r="63" spans="1:15" ht="51" x14ac:dyDescent="0.2">
      <c r="A63" s="4">
        <v>25010114</v>
      </c>
      <c r="B63" s="4" t="s">
        <v>54</v>
      </c>
      <c r="C63" s="6" t="s">
        <v>86</v>
      </c>
      <c r="D63" s="5">
        <v>0</v>
      </c>
      <c r="E63" s="5">
        <v>10895924150</v>
      </c>
      <c r="F63" s="5">
        <v>0</v>
      </c>
      <c r="G63" s="5">
        <v>0</v>
      </c>
      <c r="H63" s="5">
        <v>0</v>
      </c>
      <c r="I63" s="5">
        <v>10895924150</v>
      </c>
      <c r="J63" s="5">
        <v>10458664252</v>
      </c>
      <c r="K63" s="5">
        <v>10456674219</v>
      </c>
      <c r="L63" s="5">
        <v>109650268</v>
      </c>
      <c r="M63" s="5">
        <v>0</v>
      </c>
      <c r="N63" s="5">
        <v>437259898</v>
      </c>
      <c r="O63" s="40">
        <f>+K63/I63</f>
        <v>0.95968676681729659</v>
      </c>
    </row>
    <row r="64" spans="1:15" ht="51" x14ac:dyDescent="0.2">
      <c r="A64" s="4">
        <v>25010115</v>
      </c>
      <c r="B64" s="4" t="s">
        <v>55</v>
      </c>
      <c r="C64" s="6" t="s">
        <v>85</v>
      </c>
      <c r="D64" s="5">
        <v>0</v>
      </c>
      <c r="E64" s="5">
        <v>588965277</v>
      </c>
      <c r="F64" s="5">
        <v>0</v>
      </c>
      <c r="G64" s="5">
        <v>0</v>
      </c>
      <c r="H64" s="5">
        <v>0</v>
      </c>
      <c r="I64" s="5">
        <v>588965277</v>
      </c>
      <c r="J64" s="5">
        <v>346564933</v>
      </c>
      <c r="K64" s="5">
        <v>346564933</v>
      </c>
      <c r="L64" s="5">
        <v>201477733</v>
      </c>
      <c r="M64" s="5">
        <v>201477733</v>
      </c>
      <c r="N64" s="5">
        <v>242400344</v>
      </c>
      <c r="O64" s="40">
        <f>+K64/I64</f>
        <v>0.58843016139302895</v>
      </c>
    </row>
    <row r="65" spans="1:15" ht="38.25" x14ac:dyDescent="0.2">
      <c r="A65" s="4">
        <v>25010116</v>
      </c>
      <c r="B65" s="4" t="s">
        <v>56</v>
      </c>
      <c r="C65" s="6" t="s">
        <v>84</v>
      </c>
      <c r="D65" s="5">
        <v>0</v>
      </c>
      <c r="E65" s="5">
        <v>10082762744</v>
      </c>
      <c r="F65" s="5">
        <v>0</v>
      </c>
      <c r="G65" s="5">
        <v>0</v>
      </c>
      <c r="H65" s="5">
        <v>0</v>
      </c>
      <c r="I65" s="5">
        <v>10082762744</v>
      </c>
      <c r="J65" s="5">
        <v>9766915317</v>
      </c>
      <c r="K65" s="5">
        <v>9759277121</v>
      </c>
      <c r="L65" s="5">
        <v>2927783136</v>
      </c>
      <c r="M65" s="5">
        <v>2927783136</v>
      </c>
      <c r="N65" s="5">
        <v>315847427</v>
      </c>
      <c r="O65" s="40">
        <f>+K65/I65</f>
        <v>0.9679169656954888</v>
      </c>
    </row>
    <row r="66" spans="1:15" ht="38.25" x14ac:dyDescent="0.2">
      <c r="A66" s="4">
        <v>25010117</v>
      </c>
      <c r="B66" s="4" t="s">
        <v>74</v>
      </c>
      <c r="C66" s="6" t="s">
        <v>178</v>
      </c>
      <c r="D66" s="5">
        <v>0</v>
      </c>
      <c r="E66" s="5">
        <v>845981633</v>
      </c>
      <c r="F66" s="5">
        <v>0</v>
      </c>
      <c r="G66" s="5">
        <v>0</v>
      </c>
      <c r="H66" s="5">
        <v>0</v>
      </c>
      <c r="I66" s="5">
        <v>845981633</v>
      </c>
      <c r="J66" s="5">
        <v>829062000</v>
      </c>
      <c r="K66" s="5">
        <v>829056439</v>
      </c>
      <c r="L66" s="5">
        <v>0</v>
      </c>
      <c r="M66" s="5">
        <v>0</v>
      </c>
      <c r="N66" s="5">
        <v>16919633</v>
      </c>
      <c r="O66" s="40">
        <f>+K66/I66</f>
        <v>0.97999342616933627</v>
      </c>
    </row>
    <row r="67" spans="1:15" s="42" customFormat="1" x14ac:dyDescent="0.2">
      <c r="A67" s="2" t="s">
        <v>83</v>
      </c>
      <c r="B67" s="4" t="s">
        <v>78</v>
      </c>
      <c r="C67" s="2" t="s">
        <v>82</v>
      </c>
      <c r="D67" s="3">
        <v>0</v>
      </c>
      <c r="E67" s="3">
        <v>12051075170</v>
      </c>
      <c r="F67" s="3">
        <v>0</v>
      </c>
      <c r="G67" s="3">
        <v>0</v>
      </c>
      <c r="H67" s="3">
        <v>0</v>
      </c>
      <c r="I67" s="3">
        <v>12051075170</v>
      </c>
      <c r="J67" s="3">
        <v>11977696664</v>
      </c>
      <c r="K67" s="3">
        <v>11977696664</v>
      </c>
      <c r="L67" s="3">
        <v>2340443971</v>
      </c>
      <c r="M67" s="3">
        <v>1547696664</v>
      </c>
      <c r="N67" s="3">
        <v>73378506</v>
      </c>
      <c r="O67" s="40">
        <f>+K67/I67</f>
        <v>0.99391104071919911</v>
      </c>
    </row>
    <row r="68" spans="1:15" s="42" customFormat="1" ht="25.5" x14ac:dyDescent="0.2">
      <c r="A68" s="2" t="s">
        <v>81</v>
      </c>
      <c r="B68" s="4" t="s">
        <v>78</v>
      </c>
      <c r="C68" s="8" t="s">
        <v>80</v>
      </c>
      <c r="D68" s="3">
        <v>0</v>
      </c>
      <c r="E68" s="3">
        <v>12051075170</v>
      </c>
      <c r="F68" s="3">
        <v>0</v>
      </c>
      <c r="G68" s="3">
        <v>0</v>
      </c>
      <c r="H68" s="3">
        <v>0</v>
      </c>
      <c r="I68" s="3">
        <v>12051075170</v>
      </c>
      <c r="J68" s="3">
        <v>11977696664</v>
      </c>
      <c r="K68" s="3">
        <v>11977696664</v>
      </c>
      <c r="L68" s="3">
        <v>2340443971</v>
      </c>
      <c r="M68" s="3">
        <v>1547696664</v>
      </c>
      <c r="N68" s="3">
        <v>73378506</v>
      </c>
      <c r="O68" s="40">
        <f>+K68/I68</f>
        <v>0.99391104071919911</v>
      </c>
    </row>
    <row r="69" spans="1:15" ht="25.5" x14ac:dyDescent="0.2">
      <c r="A69" s="4">
        <v>25020110</v>
      </c>
      <c r="B69" s="4" t="s">
        <v>50</v>
      </c>
      <c r="C69" s="41" t="s">
        <v>177</v>
      </c>
      <c r="D69" s="5">
        <v>0</v>
      </c>
      <c r="E69" s="5">
        <v>1621075170</v>
      </c>
      <c r="F69" s="5">
        <v>0</v>
      </c>
      <c r="G69" s="5">
        <v>0</v>
      </c>
      <c r="H69" s="5">
        <v>0</v>
      </c>
      <c r="I69" s="5">
        <v>1621075170</v>
      </c>
      <c r="J69" s="5">
        <v>1547696664</v>
      </c>
      <c r="K69" s="5">
        <v>1547696664</v>
      </c>
      <c r="L69" s="5">
        <v>1547696664</v>
      </c>
      <c r="M69" s="5">
        <v>1547696664</v>
      </c>
      <c r="N69" s="5">
        <v>73378506</v>
      </c>
      <c r="O69" s="40">
        <f>+K69/I69</f>
        <v>0.95473466785627226</v>
      </c>
    </row>
    <row r="70" spans="1:15" ht="51" x14ac:dyDescent="0.2">
      <c r="A70" s="4">
        <v>25020112</v>
      </c>
      <c r="B70" s="4" t="s">
        <v>54</v>
      </c>
      <c r="C70" s="6" t="s">
        <v>79</v>
      </c>
      <c r="D70" s="5">
        <v>0</v>
      </c>
      <c r="E70" s="5">
        <v>10430000000</v>
      </c>
      <c r="F70" s="5">
        <v>0</v>
      </c>
      <c r="G70" s="5">
        <v>0</v>
      </c>
      <c r="H70" s="5">
        <v>0</v>
      </c>
      <c r="I70" s="5">
        <v>10430000000</v>
      </c>
      <c r="J70" s="5">
        <v>10430000000</v>
      </c>
      <c r="K70" s="5">
        <v>10430000000</v>
      </c>
      <c r="L70" s="5">
        <v>792747307</v>
      </c>
      <c r="M70" s="5">
        <v>0</v>
      </c>
      <c r="N70" s="5">
        <v>0</v>
      </c>
      <c r="O70" s="40">
        <f>+K70/I70</f>
        <v>1</v>
      </c>
    </row>
  </sheetData>
  <autoFilter ref="A2:N70" xr:uid="{00000000-0009-0000-0000-000001000000}"/>
  <mergeCells count="1">
    <mergeCell ref="A1:O1"/>
  </mergeCells>
  <pageMargins left="0" right="0" top="0" bottom="0" header="0" footer="0"/>
  <pageSetup scale="5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FB673-8D3A-4C93-ABB8-791982E07A1E}">
  <sheetPr>
    <outlinePr summaryBelow="0" summaryRight="0"/>
    <pageSetUpPr autoPageBreaks="0"/>
  </sheetPr>
  <dimension ref="A1:O70"/>
  <sheetViews>
    <sheetView tabSelected="1" workbookViewId="0">
      <selection sqref="A1:O1"/>
    </sheetView>
  </sheetViews>
  <sheetFormatPr baseColWidth="10" defaultColWidth="6.85546875" defaultRowHeight="12.75" customHeight="1" x14ac:dyDescent="0.2"/>
  <cols>
    <col min="1" max="1" width="12" style="1" bestFit="1" customWidth="1"/>
    <col min="2" max="2" width="12" style="1" customWidth="1"/>
    <col min="3" max="3" width="45.28515625" style="1" customWidth="1"/>
    <col min="4" max="5" width="17" style="1" bestFit="1" customWidth="1"/>
    <col min="6" max="6" width="15.85546875" style="1" bestFit="1" customWidth="1"/>
    <col min="7" max="7" width="21.28515625" style="1" bestFit="1" customWidth="1"/>
    <col min="8" max="8" width="17.28515625" style="1" bestFit="1" customWidth="1"/>
    <col min="9" max="9" width="17" style="1" bestFit="1" customWidth="1"/>
    <col min="10" max="10" width="17.5703125" style="1" bestFit="1" customWidth="1"/>
    <col min="11" max="12" width="17" style="1" bestFit="1" customWidth="1"/>
    <col min="13" max="13" width="20.7109375" style="1" bestFit="1" customWidth="1"/>
    <col min="14" max="14" width="15.85546875" style="1" bestFit="1" customWidth="1"/>
    <col min="15" max="15" width="13.140625" style="1" bestFit="1" customWidth="1"/>
    <col min="16" max="16384" width="6.85546875" style="1"/>
  </cols>
  <sheetData>
    <row r="1" spans="1:15" ht="12.75" customHeight="1" x14ac:dyDescent="0.2">
      <c r="A1" s="38" t="s">
        <v>229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28.5" customHeight="1" x14ac:dyDescent="0.2">
      <c r="A2" s="37" t="s">
        <v>175</v>
      </c>
      <c r="B2" s="45" t="s">
        <v>73</v>
      </c>
      <c r="C2" s="37" t="s">
        <v>228</v>
      </c>
      <c r="D2" s="37" t="s">
        <v>3</v>
      </c>
      <c r="E2" s="37" t="s">
        <v>4</v>
      </c>
      <c r="F2" s="37" t="s">
        <v>174</v>
      </c>
      <c r="G2" s="37" t="s">
        <v>173</v>
      </c>
      <c r="H2" s="37" t="s">
        <v>181</v>
      </c>
      <c r="I2" s="37" t="s">
        <v>180</v>
      </c>
      <c r="J2" s="37" t="s">
        <v>170</v>
      </c>
      <c r="K2" s="37" t="s">
        <v>169</v>
      </c>
      <c r="L2" s="37" t="s">
        <v>168</v>
      </c>
      <c r="M2" s="37" t="s">
        <v>167</v>
      </c>
      <c r="N2" s="37" t="s">
        <v>179</v>
      </c>
      <c r="O2" s="48" t="s">
        <v>77</v>
      </c>
    </row>
    <row r="3" spans="1:15" ht="12.75" customHeight="1" x14ac:dyDescent="0.2">
      <c r="A3" s="2" t="s">
        <v>165</v>
      </c>
      <c r="B3" s="2"/>
      <c r="C3" s="2" t="s">
        <v>164</v>
      </c>
      <c r="D3" s="3">
        <v>25290906041</v>
      </c>
      <c r="E3" s="3">
        <v>39167935095.889999</v>
      </c>
      <c r="F3" s="3">
        <v>4653299789</v>
      </c>
      <c r="G3" s="3">
        <v>49145175</v>
      </c>
      <c r="H3" s="3">
        <v>49145175</v>
      </c>
      <c r="I3" s="3">
        <v>59805541347.889999</v>
      </c>
      <c r="J3" s="3">
        <v>57268756445</v>
      </c>
      <c r="K3" s="3">
        <v>57258122655</v>
      </c>
      <c r="L3" s="3">
        <v>16517562733.5</v>
      </c>
      <c r="M3" s="3">
        <v>11008597710.5</v>
      </c>
      <c r="N3" s="3">
        <v>2536784902.8899999</v>
      </c>
      <c r="O3" s="46">
        <f>+K3/I3</f>
        <v>0.95740497225714227</v>
      </c>
    </row>
    <row r="4" spans="1:15" ht="12.75" customHeight="1" x14ac:dyDescent="0.2">
      <c r="A4" s="2" t="s">
        <v>163</v>
      </c>
      <c r="B4" s="2"/>
      <c r="C4" s="2" t="s">
        <v>162</v>
      </c>
      <c r="D4" s="3">
        <v>1668019745</v>
      </c>
      <c r="E4" s="3">
        <v>4699832786.8900003</v>
      </c>
      <c r="F4" s="3">
        <v>4653299789</v>
      </c>
      <c r="G4" s="3">
        <v>49145175</v>
      </c>
      <c r="H4" s="3">
        <v>49145175</v>
      </c>
      <c r="I4" s="3">
        <v>1714552742.8900001</v>
      </c>
      <c r="J4" s="3">
        <v>779156834</v>
      </c>
      <c r="K4" s="3">
        <v>778156834</v>
      </c>
      <c r="L4" s="3">
        <v>576046519</v>
      </c>
      <c r="M4" s="3">
        <v>576046519</v>
      </c>
      <c r="N4" s="3">
        <v>935395908.88999999</v>
      </c>
      <c r="O4" s="46">
        <f>+K4/I4</f>
        <v>0.45385412448051121</v>
      </c>
    </row>
    <row r="5" spans="1:15" ht="12.75" customHeight="1" x14ac:dyDescent="0.2">
      <c r="A5" s="2" t="s">
        <v>161</v>
      </c>
      <c r="B5" s="2"/>
      <c r="C5" s="2" t="s">
        <v>160</v>
      </c>
      <c r="D5" s="3">
        <v>1517013115</v>
      </c>
      <c r="E5" s="3">
        <v>4699832786.8900003</v>
      </c>
      <c r="F5" s="3">
        <v>4653299789</v>
      </c>
      <c r="G5" s="3">
        <v>0</v>
      </c>
      <c r="H5" s="3">
        <v>15595657</v>
      </c>
      <c r="I5" s="3">
        <v>1547950455.8900001</v>
      </c>
      <c r="J5" s="3">
        <v>665896239</v>
      </c>
      <c r="K5" s="3">
        <v>665896239</v>
      </c>
      <c r="L5" s="3">
        <v>519535804</v>
      </c>
      <c r="M5" s="3">
        <v>519535804</v>
      </c>
      <c r="N5" s="3">
        <v>882054216.88999999</v>
      </c>
      <c r="O5" s="46">
        <f>+K5/I5</f>
        <v>0.43017929706099051</v>
      </c>
    </row>
    <row r="6" spans="1:15" ht="12.75" customHeight="1" x14ac:dyDescent="0.2">
      <c r="A6" s="2" t="s">
        <v>159</v>
      </c>
      <c r="B6" s="2"/>
      <c r="C6" s="2" t="s">
        <v>158</v>
      </c>
      <c r="D6" s="3">
        <v>1092801908</v>
      </c>
      <c r="E6" s="3">
        <v>4699832786.8900003</v>
      </c>
      <c r="F6" s="3">
        <v>4653299789</v>
      </c>
      <c r="G6" s="3">
        <v>0</v>
      </c>
      <c r="H6" s="3">
        <v>15595657</v>
      </c>
      <c r="I6" s="3">
        <v>1123739248.8900001</v>
      </c>
      <c r="J6" s="3">
        <v>414647799</v>
      </c>
      <c r="K6" s="3">
        <v>414647799</v>
      </c>
      <c r="L6" s="3">
        <v>405147799</v>
      </c>
      <c r="M6" s="3">
        <v>405147799</v>
      </c>
      <c r="N6" s="3">
        <v>709091449.88999999</v>
      </c>
      <c r="O6" s="46">
        <f>+K6/I6</f>
        <v>0.36898933574632914</v>
      </c>
    </row>
    <row r="7" spans="1:15" ht="12.75" customHeight="1" x14ac:dyDescent="0.2">
      <c r="A7" s="4" t="s">
        <v>227</v>
      </c>
      <c r="B7" s="4" t="s">
        <v>49</v>
      </c>
      <c r="C7" s="4" t="s">
        <v>157</v>
      </c>
      <c r="D7" s="5">
        <v>765201366</v>
      </c>
      <c r="E7" s="5">
        <v>4653299789</v>
      </c>
      <c r="F7" s="5">
        <v>4653299789</v>
      </c>
      <c r="G7" s="5">
        <v>0</v>
      </c>
      <c r="H7" s="5">
        <v>0</v>
      </c>
      <c r="I7" s="5">
        <v>765201366</v>
      </c>
      <c r="J7" s="5">
        <v>318214842</v>
      </c>
      <c r="K7" s="5">
        <v>318214842</v>
      </c>
      <c r="L7" s="5">
        <v>318214842</v>
      </c>
      <c r="M7" s="5">
        <v>318214842</v>
      </c>
      <c r="N7" s="5">
        <v>446986524</v>
      </c>
      <c r="O7" s="46">
        <f>+K7/I7</f>
        <v>0.41585765020706983</v>
      </c>
    </row>
    <row r="8" spans="1:15" ht="12.75" customHeight="1" x14ac:dyDescent="0.2">
      <c r="A8" s="4" t="s">
        <v>226</v>
      </c>
      <c r="B8" s="4" t="s">
        <v>49</v>
      </c>
      <c r="C8" s="4" t="s">
        <v>156</v>
      </c>
      <c r="D8" s="5">
        <v>74264652</v>
      </c>
      <c r="E8" s="5">
        <v>0</v>
      </c>
      <c r="F8" s="5">
        <v>0</v>
      </c>
      <c r="G8" s="5">
        <v>0</v>
      </c>
      <c r="H8" s="5">
        <v>0</v>
      </c>
      <c r="I8" s="5">
        <v>74264652</v>
      </c>
      <c r="J8" s="5">
        <v>0</v>
      </c>
      <c r="K8" s="5">
        <v>0</v>
      </c>
      <c r="L8" s="5">
        <v>0</v>
      </c>
      <c r="M8" s="5">
        <v>0</v>
      </c>
      <c r="N8" s="5">
        <v>74264652</v>
      </c>
      <c r="O8" s="46">
        <f>+K8/I8</f>
        <v>0</v>
      </c>
    </row>
    <row r="9" spans="1:15" ht="12.75" customHeight="1" x14ac:dyDescent="0.2">
      <c r="A9" s="4" t="s">
        <v>225</v>
      </c>
      <c r="B9" s="4" t="s">
        <v>49</v>
      </c>
      <c r="C9" s="4" t="s">
        <v>155</v>
      </c>
      <c r="D9" s="5">
        <v>39004912</v>
      </c>
      <c r="E9" s="5">
        <v>0</v>
      </c>
      <c r="F9" s="5">
        <v>0</v>
      </c>
      <c r="G9" s="5">
        <v>0</v>
      </c>
      <c r="H9" s="5">
        <v>0</v>
      </c>
      <c r="I9" s="5">
        <v>39004912</v>
      </c>
      <c r="J9" s="5">
        <v>4556910</v>
      </c>
      <c r="K9" s="5">
        <v>4556910</v>
      </c>
      <c r="L9" s="5">
        <v>4556910</v>
      </c>
      <c r="M9" s="5">
        <v>4556910</v>
      </c>
      <c r="N9" s="5">
        <v>34448002</v>
      </c>
      <c r="O9" s="46">
        <f>+K9/I9</f>
        <v>0.11682913167449269</v>
      </c>
    </row>
    <row r="10" spans="1:15" ht="12.75" customHeight="1" x14ac:dyDescent="0.2">
      <c r="A10" s="4" t="s">
        <v>224</v>
      </c>
      <c r="B10" s="4" t="s">
        <v>49</v>
      </c>
      <c r="C10" s="4" t="s">
        <v>154</v>
      </c>
      <c r="D10" s="5">
        <v>42004911</v>
      </c>
      <c r="E10" s="5">
        <v>0</v>
      </c>
      <c r="F10" s="5">
        <v>0</v>
      </c>
      <c r="G10" s="5">
        <v>0</v>
      </c>
      <c r="H10" s="5">
        <v>0</v>
      </c>
      <c r="I10" s="5">
        <v>42004911</v>
      </c>
      <c r="J10" s="5">
        <v>6379671</v>
      </c>
      <c r="K10" s="5">
        <v>6379671</v>
      </c>
      <c r="L10" s="5">
        <v>6379671</v>
      </c>
      <c r="M10" s="5">
        <v>6379671</v>
      </c>
      <c r="N10" s="5">
        <v>35625240</v>
      </c>
      <c r="O10" s="46">
        <f>+K10/I10</f>
        <v>0.15187916955710251</v>
      </c>
    </row>
    <row r="11" spans="1:15" ht="12.75" customHeight="1" x14ac:dyDescent="0.2">
      <c r="A11" s="4" t="s">
        <v>223</v>
      </c>
      <c r="B11" s="4" t="s">
        <v>49</v>
      </c>
      <c r="C11" s="4" t="s">
        <v>153</v>
      </c>
      <c r="D11" s="5">
        <v>5117227</v>
      </c>
      <c r="E11" s="5">
        <v>0</v>
      </c>
      <c r="F11" s="5">
        <v>0</v>
      </c>
      <c r="G11" s="5">
        <v>0</v>
      </c>
      <c r="H11" s="5">
        <v>0</v>
      </c>
      <c r="I11" s="5">
        <v>5117227</v>
      </c>
      <c r="J11" s="5">
        <v>569019</v>
      </c>
      <c r="K11" s="5">
        <v>569019</v>
      </c>
      <c r="L11" s="5">
        <v>569019</v>
      </c>
      <c r="M11" s="5">
        <v>569019</v>
      </c>
      <c r="N11" s="5">
        <v>4548208</v>
      </c>
      <c r="O11" s="46">
        <f>+K11/I11</f>
        <v>0.11119674776983707</v>
      </c>
    </row>
    <row r="12" spans="1:15" ht="12.75" customHeight="1" x14ac:dyDescent="0.2">
      <c r="A12" s="4" t="s">
        <v>222</v>
      </c>
      <c r="B12" s="4" t="s">
        <v>49</v>
      </c>
      <c r="C12" s="4" t="s">
        <v>152</v>
      </c>
      <c r="D12" s="5">
        <v>24993693</v>
      </c>
      <c r="E12" s="5">
        <v>0</v>
      </c>
      <c r="F12" s="5">
        <v>0</v>
      </c>
      <c r="G12" s="5">
        <v>0</v>
      </c>
      <c r="H12" s="5">
        <v>0</v>
      </c>
      <c r="I12" s="5">
        <v>24993693</v>
      </c>
      <c r="J12" s="5">
        <v>13776512</v>
      </c>
      <c r="K12" s="5">
        <v>13776512</v>
      </c>
      <c r="L12" s="5">
        <v>13776512</v>
      </c>
      <c r="M12" s="5">
        <v>13776512</v>
      </c>
      <c r="N12" s="5">
        <v>11217181</v>
      </c>
      <c r="O12" s="46">
        <f>+K12/I12</f>
        <v>0.55119953661909826</v>
      </c>
    </row>
    <row r="13" spans="1:15" ht="12.75" customHeight="1" x14ac:dyDescent="0.2">
      <c r="A13" s="4" t="s">
        <v>221</v>
      </c>
      <c r="B13" s="4" t="s">
        <v>49</v>
      </c>
      <c r="C13" s="4" t="s">
        <v>151</v>
      </c>
      <c r="D13" s="5">
        <v>29800326</v>
      </c>
      <c r="E13" s="5">
        <v>0</v>
      </c>
      <c r="F13" s="5">
        <v>0</v>
      </c>
      <c r="G13" s="5">
        <v>0</v>
      </c>
      <c r="H13" s="5">
        <v>0</v>
      </c>
      <c r="I13" s="5">
        <v>29800326</v>
      </c>
      <c r="J13" s="5">
        <v>0</v>
      </c>
      <c r="K13" s="5">
        <v>0</v>
      </c>
      <c r="L13" s="5">
        <v>0</v>
      </c>
      <c r="M13" s="5">
        <v>0</v>
      </c>
      <c r="N13" s="5">
        <v>29800326</v>
      </c>
      <c r="O13" s="46">
        <f>+K13/I13</f>
        <v>0</v>
      </c>
    </row>
    <row r="14" spans="1:15" ht="12.75" customHeight="1" x14ac:dyDescent="0.2">
      <c r="A14" s="4" t="s">
        <v>220</v>
      </c>
      <c r="B14" s="4" t="s">
        <v>49</v>
      </c>
      <c r="C14" s="4" t="s">
        <v>150</v>
      </c>
      <c r="D14" s="5">
        <v>76970803</v>
      </c>
      <c r="E14" s="5">
        <v>46532997.890000001</v>
      </c>
      <c r="F14" s="5">
        <v>0</v>
      </c>
      <c r="G14" s="5">
        <v>0</v>
      </c>
      <c r="H14" s="5">
        <v>15595657</v>
      </c>
      <c r="I14" s="5">
        <v>107908143.89</v>
      </c>
      <c r="J14" s="5">
        <v>55145779</v>
      </c>
      <c r="K14" s="5">
        <v>55145779</v>
      </c>
      <c r="L14" s="5">
        <v>55145779</v>
      </c>
      <c r="M14" s="5">
        <v>55145779</v>
      </c>
      <c r="N14" s="5">
        <v>52762364.890000001</v>
      </c>
      <c r="O14" s="46">
        <f>+K14/I14</f>
        <v>0.51104371748081223</v>
      </c>
    </row>
    <row r="15" spans="1:15" ht="12.75" customHeight="1" x14ac:dyDescent="0.2">
      <c r="A15" s="4" t="s">
        <v>219</v>
      </c>
      <c r="B15" s="4" t="s">
        <v>49</v>
      </c>
      <c r="C15" s="4" t="s">
        <v>149</v>
      </c>
      <c r="D15" s="5">
        <v>10444018</v>
      </c>
      <c r="E15" s="5">
        <v>0</v>
      </c>
      <c r="F15" s="5">
        <v>0</v>
      </c>
      <c r="G15" s="5">
        <v>0</v>
      </c>
      <c r="H15" s="5">
        <v>0</v>
      </c>
      <c r="I15" s="5">
        <v>10444018</v>
      </c>
      <c r="J15" s="5">
        <v>6505066</v>
      </c>
      <c r="K15" s="5">
        <v>6505066</v>
      </c>
      <c r="L15" s="5">
        <v>6505066</v>
      </c>
      <c r="M15" s="5">
        <v>6505066</v>
      </c>
      <c r="N15" s="5">
        <v>3938952</v>
      </c>
      <c r="O15" s="46">
        <f>+K15/I15</f>
        <v>0.62285089895478929</v>
      </c>
    </row>
    <row r="16" spans="1:15" ht="12.75" customHeight="1" x14ac:dyDescent="0.2">
      <c r="A16" s="4" t="s">
        <v>218</v>
      </c>
      <c r="B16" s="4" t="s">
        <v>49</v>
      </c>
      <c r="C16" s="4" t="s">
        <v>148</v>
      </c>
      <c r="D16" s="5">
        <v>22000000</v>
      </c>
      <c r="E16" s="5">
        <v>0</v>
      </c>
      <c r="F16" s="5">
        <v>0</v>
      </c>
      <c r="G16" s="5">
        <v>0</v>
      </c>
      <c r="H16" s="5">
        <v>0</v>
      </c>
      <c r="I16" s="5">
        <v>22000000</v>
      </c>
      <c r="J16" s="5">
        <v>9500000</v>
      </c>
      <c r="K16" s="5">
        <v>9500000</v>
      </c>
      <c r="L16" s="5">
        <v>0</v>
      </c>
      <c r="M16" s="5">
        <v>0</v>
      </c>
      <c r="N16" s="5">
        <v>12500000</v>
      </c>
      <c r="O16" s="46">
        <f>+K16/I16</f>
        <v>0.43181818181818182</v>
      </c>
    </row>
    <row r="17" spans="1:15" ht="12.75" customHeight="1" x14ac:dyDescent="0.2">
      <c r="A17" s="4" t="s">
        <v>217</v>
      </c>
      <c r="B17" s="4" t="s">
        <v>49</v>
      </c>
      <c r="C17" s="4" t="s">
        <v>147</v>
      </c>
      <c r="D17" s="5">
        <v>3000000</v>
      </c>
      <c r="E17" s="5">
        <v>0</v>
      </c>
      <c r="F17" s="5">
        <v>0</v>
      </c>
      <c r="G17" s="5">
        <v>0</v>
      </c>
      <c r="H17" s="5">
        <v>0</v>
      </c>
      <c r="I17" s="5">
        <v>3000000</v>
      </c>
      <c r="J17" s="5">
        <v>0</v>
      </c>
      <c r="K17" s="5">
        <v>0</v>
      </c>
      <c r="L17" s="5">
        <v>0</v>
      </c>
      <c r="M17" s="5">
        <v>0</v>
      </c>
      <c r="N17" s="5">
        <v>3000000</v>
      </c>
      <c r="O17" s="46">
        <f>+K17/I17</f>
        <v>0</v>
      </c>
    </row>
    <row r="18" spans="1:15" ht="12.75" customHeight="1" x14ac:dyDescent="0.2">
      <c r="A18" s="2" t="s">
        <v>146</v>
      </c>
      <c r="B18" s="4" t="s">
        <v>78</v>
      </c>
      <c r="C18" s="2" t="s">
        <v>145</v>
      </c>
      <c r="D18" s="3">
        <v>263000000</v>
      </c>
      <c r="E18" s="3">
        <v>0</v>
      </c>
      <c r="F18" s="3">
        <v>0</v>
      </c>
      <c r="G18" s="3">
        <v>0</v>
      </c>
      <c r="H18" s="3">
        <v>0</v>
      </c>
      <c r="I18" s="3">
        <v>263000000</v>
      </c>
      <c r="J18" s="3">
        <v>200315331</v>
      </c>
      <c r="K18" s="3">
        <v>200315331</v>
      </c>
      <c r="L18" s="3">
        <v>63454896</v>
      </c>
      <c r="M18" s="3">
        <v>63454896</v>
      </c>
      <c r="N18" s="3">
        <v>62684669</v>
      </c>
      <c r="O18" s="46">
        <f>+K18/I18</f>
        <v>0.7616552509505703</v>
      </c>
    </row>
    <row r="19" spans="1:15" ht="12.75" customHeight="1" x14ac:dyDescent="0.2">
      <c r="A19" s="4" t="s">
        <v>216</v>
      </c>
      <c r="B19" s="4" t="s">
        <v>47</v>
      </c>
      <c r="C19" s="4" t="s">
        <v>144</v>
      </c>
      <c r="D19" s="5">
        <v>3000000</v>
      </c>
      <c r="E19" s="5">
        <v>0</v>
      </c>
      <c r="F19" s="5">
        <v>0</v>
      </c>
      <c r="G19" s="5">
        <v>0</v>
      </c>
      <c r="H19" s="5">
        <v>0</v>
      </c>
      <c r="I19" s="5">
        <v>3000000</v>
      </c>
      <c r="J19" s="5">
        <v>0</v>
      </c>
      <c r="K19" s="5">
        <v>0</v>
      </c>
      <c r="L19" s="5">
        <v>0</v>
      </c>
      <c r="M19" s="5">
        <v>0</v>
      </c>
      <c r="N19" s="5">
        <v>3000000</v>
      </c>
      <c r="O19" s="46">
        <f>+K19/I19</f>
        <v>0</v>
      </c>
    </row>
    <row r="20" spans="1:15" ht="12.75" customHeight="1" x14ac:dyDescent="0.2">
      <c r="A20" s="4" t="s">
        <v>215</v>
      </c>
      <c r="B20" s="4" t="s">
        <v>47</v>
      </c>
      <c r="C20" s="4" t="s">
        <v>143</v>
      </c>
      <c r="D20" s="5">
        <v>260000000</v>
      </c>
      <c r="E20" s="5">
        <v>0</v>
      </c>
      <c r="F20" s="5">
        <v>0</v>
      </c>
      <c r="G20" s="5">
        <v>0</v>
      </c>
      <c r="H20" s="5">
        <v>0</v>
      </c>
      <c r="I20" s="5">
        <v>260000000</v>
      </c>
      <c r="J20" s="5">
        <v>200315331</v>
      </c>
      <c r="K20" s="5">
        <v>200315331</v>
      </c>
      <c r="L20" s="5">
        <v>63454896</v>
      </c>
      <c r="M20" s="5">
        <v>63454896</v>
      </c>
      <c r="N20" s="5">
        <v>59684669</v>
      </c>
      <c r="O20" s="46">
        <f>+K20/I20</f>
        <v>0.77044358076923081</v>
      </c>
    </row>
    <row r="21" spans="1:15" ht="12.75" customHeight="1" x14ac:dyDescent="0.2">
      <c r="A21" s="2" t="s">
        <v>142</v>
      </c>
      <c r="B21" s="4" t="s">
        <v>78</v>
      </c>
      <c r="C21" s="2" t="s">
        <v>141</v>
      </c>
      <c r="D21" s="3">
        <v>111034206</v>
      </c>
      <c r="E21" s="3">
        <v>0</v>
      </c>
      <c r="F21" s="3">
        <v>0</v>
      </c>
      <c r="G21" s="3">
        <v>0</v>
      </c>
      <c r="H21" s="3">
        <v>0</v>
      </c>
      <c r="I21" s="3">
        <v>111034206</v>
      </c>
      <c r="J21" s="3">
        <v>37311009</v>
      </c>
      <c r="K21" s="3">
        <v>37311009</v>
      </c>
      <c r="L21" s="3">
        <v>37311009</v>
      </c>
      <c r="M21" s="3">
        <v>37311009</v>
      </c>
      <c r="N21" s="3">
        <v>73723197</v>
      </c>
      <c r="O21" s="46">
        <f>+K21/I21</f>
        <v>0.33603166397209161</v>
      </c>
    </row>
    <row r="22" spans="1:15" ht="12.75" customHeight="1" x14ac:dyDescent="0.2">
      <c r="A22" s="4" t="s">
        <v>214</v>
      </c>
      <c r="B22" s="4" t="s">
        <v>47</v>
      </c>
      <c r="C22" s="4" t="s">
        <v>140</v>
      </c>
      <c r="D22" s="5">
        <v>15607881</v>
      </c>
      <c r="E22" s="5">
        <v>0</v>
      </c>
      <c r="F22" s="5">
        <v>0</v>
      </c>
      <c r="G22" s="5">
        <v>0</v>
      </c>
      <c r="H22" s="5">
        <v>0</v>
      </c>
      <c r="I22" s="5">
        <v>15607881</v>
      </c>
      <c r="J22" s="5">
        <v>3783434</v>
      </c>
      <c r="K22" s="5">
        <v>3783434</v>
      </c>
      <c r="L22" s="5">
        <v>3783434</v>
      </c>
      <c r="M22" s="5">
        <v>3783434</v>
      </c>
      <c r="N22" s="5">
        <v>11824447</v>
      </c>
      <c r="O22" s="46">
        <f>+K22/I22</f>
        <v>0.24240535919001432</v>
      </c>
    </row>
    <row r="23" spans="1:15" ht="12.75" customHeight="1" x14ac:dyDescent="0.2">
      <c r="A23" s="4" t="s">
        <v>213</v>
      </c>
      <c r="B23" s="4" t="s">
        <v>47</v>
      </c>
      <c r="C23" s="4" t="s">
        <v>139</v>
      </c>
      <c r="D23" s="5">
        <v>90669214</v>
      </c>
      <c r="E23" s="5">
        <v>0</v>
      </c>
      <c r="F23" s="5">
        <v>0</v>
      </c>
      <c r="G23" s="5">
        <v>0</v>
      </c>
      <c r="H23" s="5">
        <v>0</v>
      </c>
      <c r="I23" s="5">
        <v>90669214</v>
      </c>
      <c r="J23" s="5">
        <v>32284875</v>
      </c>
      <c r="K23" s="5">
        <v>32284875</v>
      </c>
      <c r="L23" s="5">
        <v>32284875</v>
      </c>
      <c r="M23" s="5">
        <v>32284875</v>
      </c>
      <c r="N23" s="5">
        <v>58384339</v>
      </c>
      <c r="O23" s="46">
        <f>+K23/I23</f>
        <v>0.35607317606172256</v>
      </c>
    </row>
    <row r="24" spans="1:15" ht="12.75" customHeight="1" x14ac:dyDescent="0.2">
      <c r="A24" s="4" t="s">
        <v>212</v>
      </c>
      <c r="B24" s="4" t="s">
        <v>47</v>
      </c>
      <c r="C24" s="4" t="s">
        <v>138</v>
      </c>
      <c r="D24" s="5">
        <v>4757111</v>
      </c>
      <c r="E24" s="5">
        <v>0</v>
      </c>
      <c r="F24" s="5">
        <v>0</v>
      </c>
      <c r="G24" s="5">
        <v>0</v>
      </c>
      <c r="H24" s="5">
        <v>0</v>
      </c>
      <c r="I24" s="5">
        <v>4757111</v>
      </c>
      <c r="J24" s="5">
        <v>1242700</v>
      </c>
      <c r="K24" s="5">
        <v>1242700</v>
      </c>
      <c r="L24" s="5">
        <v>1242700</v>
      </c>
      <c r="M24" s="5">
        <v>1242700</v>
      </c>
      <c r="N24" s="5">
        <v>3514411</v>
      </c>
      <c r="O24" s="46">
        <f>+K24/I24</f>
        <v>0.26122997760615635</v>
      </c>
    </row>
    <row r="25" spans="1:15" ht="12.75" customHeight="1" x14ac:dyDescent="0.2">
      <c r="A25" s="2" t="s">
        <v>137</v>
      </c>
      <c r="B25" s="4" t="s">
        <v>78</v>
      </c>
      <c r="C25" s="2" t="s">
        <v>136</v>
      </c>
      <c r="D25" s="3">
        <v>50177001</v>
      </c>
      <c r="E25" s="3">
        <v>0</v>
      </c>
      <c r="F25" s="3">
        <v>0</v>
      </c>
      <c r="G25" s="3">
        <v>0</v>
      </c>
      <c r="H25" s="3">
        <v>0</v>
      </c>
      <c r="I25" s="3">
        <v>50177001</v>
      </c>
      <c r="J25" s="3">
        <v>13622100</v>
      </c>
      <c r="K25" s="3">
        <v>13622100</v>
      </c>
      <c r="L25" s="3">
        <v>13622100</v>
      </c>
      <c r="M25" s="3">
        <v>13622100</v>
      </c>
      <c r="N25" s="3">
        <v>36554901</v>
      </c>
      <c r="O25" s="46">
        <f>+K25/I25</f>
        <v>0.27148095200029992</v>
      </c>
    </row>
    <row r="26" spans="1:15" ht="12.75" customHeight="1" x14ac:dyDescent="0.2">
      <c r="A26" s="4" t="s">
        <v>211</v>
      </c>
      <c r="B26" s="4" t="s">
        <v>47</v>
      </c>
      <c r="C26" s="4" t="s">
        <v>135</v>
      </c>
      <c r="D26" s="5">
        <v>39048836</v>
      </c>
      <c r="E26" s="5">
        <v>0</v>
      </c>
      <c r="F26" s="5">
        <v>0</v>
      </c>
      <c r="G26" s="5">
        <v>0</v>
      </c>
      <c r="H26" s="5">
        <v>0</v>
      </c>
      <c r="I26" s="5">
        <v>39048836</v>
      </c>
      <c r="J26" s="5">
        <v>10802700</v>
      </c>
      <c r="K26" s="5">
        <v>10802700</v>
      </c>
      <c r="L26" s="5">
        <v>10802700</v>
      </c>
      <c r="M26" s="5">
        <v>10802700</v>
      </c>
      <c r="N26" s="5">
        <v>28246136</v>
      </c>
      <c r="O26" s="46">
        <f>+K26/I26</f>
        <v>0.27664589028978992</v>
      </c>
    </row>
    <row r="27" spans="1:15" ht="12.75" customHeight="1" x14ac:dyDescent="0.2">
      <c r="A27" s="4" t="s">
        <v>210</v>
      </c>
      <c r="B27" s="4" t="s">
        <v>47</v>
      </c>
      <c r="C27" s="4" t="s">
        <v>134</v>
      </c>
      <c r="D27" s="5">
        <v>5431266</v>
      </c>
      <c r="E27" s="5">
        <v>0</v>
      </c>
      <c r="F27" s="5">
        <v>0</v>
      </c>
      <c r="G27" s="5">
        <v>0</v>
      </c>
      <c r="H27" s="5">
        <v>0</v>
      </c>
      <c r="I27" s="5">
        <v>5431266</v>
      </c>
      <c r="J27" s="5">
        <v>1691600</v>
      </c>
      <c r="K27" s="5">
        <v>1691600</v>
      </c>
      <c r="L27" s="5">
        <v>1691600</v>
      </c>
      <c r="M27" s="5">
        <v>1691600</v>
      </c>
      <c r="N27" s="5">
        <v>3739666</v>
      </c>
      <c r="O27" s="46">
        <f>+K27/I27</f>
        <v>0.31145592942787187</v>
      </c>
    </row>
    <row r="28" spans="1:15" ht="12.75" customHeight="1" x14ac:dyDescent="0.2">
      <c r="A28" s="4" t="s">
        <v>209</v>
      </c>
      <c r="B28" s="4" t="s">
        <v>47</v>
      </c>
      <c r="C28" s="4" t="s">
        <v>133</v>
      </c>
      <c r="D28" s="5">
        <v>5696899</v>
      </c>
      <c r="E28" s="5">
        <v>0</v>
      </c>
      <c r="F28" s="5">
        <v>0</v>
      </c>
      <c r="G28" s="5">
        <v>0</v>
      </c>
      <c r="H28" s="5">
        <v>0</v>
      </c>
      <c r="I28" s="5">
        <v>5696899</v>
      </c>
      <c r="J28" s="5">
        <v>1127800</v>
      </c>
      <c r="K28" s="5">
        <v>1127800</v>
      </c>
      <c r="L28" s="5">
        <v>1127800</v>
      </c>
      <c r="M28" s="5">
        <v>1127800</v>
      </c>
      <c r="N28" s="5">
        <v>4569099</v>
      </c>
      <c r="O28" s="46">
        <f>+K28/I28</f>
        <v>0.19796735030759716</v>
      </c>
    </row>
    <row r="29" spans="1:15" ht="12.75" customHeight="1" x14ac:dyDescent="0.2">
      <c r="A29" s="2" t="s">
        <v>132</v>
      </c>
      <c r="B29" s="4" t="s">
        <v>78</v>
      </c>
      <c r="C29" s="2" t="s">
        <v>131</v>
      </c>
      <c r="D29" s="3">
        <v>151006630</v>
      </c>
      <c r="E29" s="3">
        <v>0</v>
      </c>
      <c r="F29" s="3">
        <v>0</v>
      </c>
      <c r="G29" s="3">
        <v>49145175</v>
      </c>
      <c r="H29" s="3">
        <v>33549518</v>
      </c>
      <c r="I29" s="3">
        <v>166602287</v>
      </c>
      <c r="J29" s="3">
        <v>113260595</v>
      </c>
      <c r="K29" s="3">
        <v>112260595</v>
      </c>
      <c r="L29" s="3">
        <v>56510715</v>
      </c>
      <c r="M29" s="3">
        <v>56510715</v>
      </c>
      <c r="N29" s="3">
        <v>53341692</v>
      </c>
      <c r="O29" s="46">
        <f>+K29/I29</f>
        <v>0.67382385333041672</v>
      </c>
    </row>
    <row r="30" spans="1:15" ht="12.75" customHeight="1" x14ac:dyDescent="0.2">
      <c r="A30" s="2" t="s">
        <v>130</v>
      </c>
      <c r="B30" s="4" t="s">
        <v>78</v>
      </c>
      <c r="C30" s="2" t="s">
        <v>129</v>
      </c>
      <c r="D30" s="3">
        <v>6000000</v>
      </c>
      <c r="E30" s="3">
        <v>0</v>
      </c>
      <c r="F30" s="3">
        <v>0</v>
      </c>
      <c r="G30" s="3">
        <v>0</v>
      </c>
      <c r="H30" s="3">
        <v>0</v>
      </c>
      <c r="I30" s="3">
        <v>6000000</v>
      </c>
      <c r="J30" s="3">
        <v>2000000</v>
      </c>
      <c r="K30" s="3">
        <v>1000000</v>
      </c>
      <c r="L30" s="3">
        <v>1000000</v>
      </c>
      <c r="M30" s="3">
        <v>1000000</v>
      </c>
      <c r="N30" s="3">
        <v>4000000</v>
      </c>
      <c r="O30" s="46">
        <f>+K30/I30</f>
        <v>0.16666666666666666</v>
      </c>
    </row>
    <row r="31" spans="1:15" ht="12.75" customHeight="1" x14ac:dyDescent="0.2">
      <c r="A31" s="4" t="s">
        <v>208</v>
      </c>
      <c r="B31" s="4" t="s">
        <v>47</v>
      </c>
      <c r="C31" s="4" t="s">
        <v>128</v>
      </c>
      <c r="D31" s="5">
        <v>6000000</v>
      </c>
      <c r="E31" s="5">
        <v>0</v>
      </c>
      <c r="F31" s="5">
        <v>0</v>
      </c>
      <c r="G31" s="5">
        <v>0</v>
      </c>
      <c r="H31" s="5">
        <v>0</v>
      </c>
      <c r="I31" s="5">
        <v>6000000</v>
      </c>
      <c r="J31" s="5">
        <v>2000000</v>
      </c>
      <c r="K31" s="5">
        <v>1000000</v>
      </c>
      <c r="L31" s="5">
        <v>1000000</v>
      </c>
      <c r="M31" s="5">
        <v>1000000</v>
      </c>
      <c r="N31" s="5">
        <v>4000000</v>
      </c>
      <c r="O31" s="46">
        <f>+K31/I31</f>
        <v>0.16666666666666666</v>
      </c>
    </row>
    <row r="32" spans="1:15" ht="12.75" customHeight="1" x14ac:dyDescent="0.2">
      <c r="A32" s="2" t="s">
        <v>127</v>
      </c>
      <c r="B32" s="4" t="s">
        <v>78</v>
      </c>
      <c r="C32" s="2" t="s">
        <v>126</v>
      </c>
      <c r="D32" s="3">
        <v>71400000</v>
      </c>
      <c r="E32" s="3">
        <v>0</v>
      </c>
      <c r="F32" s="3">
        <v>0</v>
      </c>
      <c r="G32" s="3">
        <v>49145175</v>
      </c>
      <c r="H32" s="3">
        <v>24785768</v>
      </c>
      <c r="I32" s="3">
        <v>95759407</v>
      </c>
      <c r="J32" s="3">
        <v>87095795</v>
      </c>
      <c r="K32" s="3">
        <v>87095795</v>
      </c>
      <c r="L32" s="3">
        <v>31345915</v>
      </c>
      <c r="M32" s="3">
        <v>31345915</v>
      </c>
      <c r="N32" s="3">
        <v>8663612</v>
      </c>
      <c r="O32" s="46">
        <f>+K32/I32</f>
        <v>0.9095273010619207</v>
      </c>
    </row>
    <row r="33" spans="1:15" ht="12.75" customHeight="1" x14ac:dyDescent="0.2">
      <c r="A33" s="4" t="s">
        <v>207</v>
      </c>
      <c r="B33" s="4" t="s">
        <v>47</v>
      </c>
      <c r="C33" s="4" t="s">
        <v>125</v>
      </c>
      <c r="D33" s="5">
        <v>12900000</v>
      </c>
      <c r="E33" s="5">
        <v>0</v>
      </c>
      <c r="F33" s="5">
        <v>0</v>
      </c>
      <c r="G33" s="5">
        <v>15595657</v>
      </c>
      <c r="H33" s="5">
        <v>0</v>
      </c>
      <c r="I33" s="5">
        <v>28495657</v>
      </c>
      <c r="J33" s="5">
        <v>28495657</v>
      </c>
      <c r="K33" s="5">
        <v>28495657</v>
      </c>
      <c r="L33" s="5">
        <v>28463527</v>
      </c>
      <c r="M33" s="5">
        <v>28463527</v>
      </c>
      <c r="N33" s="5">
        <v>0</v>
      </c>
      <c r="O33" s="46">
        <f>+K33/I33</f>
        <v>1</v>
      </c>
    </row>
    <row r="34" spans="1:15" ht="12.75" customHeight="1" x14ac:dyDescent="0.2">
      <c r="A34" s="4" t="s">
        <v>206</v>
      </c>
      <c r="B34" s="4" t="s">
        <v>47</v>
      </c>
      <c r="C34" s="4" t="s">
        <v>124</v>
      </c>
      <c r="D34" s="5">
        <v>6000000</v>
      </c>
      <c r="E34" s="5">
        <v>0</v>
      </c>
      <c r="F34" s="5">
        <v>0</v>
      </c>
      <c r="G34" s="5">
        <v>0</v>
      </c>
      <c r="H34" s="5">
        <v>0</v>
      </c>
      <c r="I34" s="5">
        <v>6000000</v>
      </c>
      <c r="J34" s="5">
        <v>0</v>
      </c>
      <c r="K34" s="5">
        <v>0</v>
      </c>
      <c r="L34" s="5">
        <v>0</v>
      </c>
      <c r="M34" s="5">
        <v>0</v>
      </c>
      <c r="N34" s="5">
        <v>6000000</v>
      </c>
      <c r="O34" s="46">
        <f>+K34/I34</f>
        <v>0</v>
      </c>
    </row>
    <row r="35" spans="1:15" ht="12.75" customHeight="1" x14ac:dyDescent="0.2">
      <c r="A35" s="4" t="s">
        <v>205</v>
      </c>
      <c r="B35" s="4" t="s">
        <v>47</v>
      </c>
      <c r="C35" s="4" t="s">
        <v>123</v>
      </c>
      <c r="D35" s="5">
        <v>3500000</v>
      </c>
      <c r="E35" s="5">
        <v>0</v>
      </c>
      <c r="F35" s="5">
        <v>0</v>
      </c>
      <c r="G35" s="5">
        <v>0</v>
      </c>
      <c r="H35" s="5">
        <v>0</v>
      </c>
      <c r="I35" s="5">
        <v>3500000</v>
      </c>
      <c r="J35" s="5">
        <v>836388</v>
      </c>
      <c r="K35" s="5">
        <v>836388</v>
      </c>
      <c r="L35" s="5">
        <v>836388</v>
      </c>
      <c r="M35" s="5">
        <v>836388</v>
      </c>
      <c r="N35" s="5">
        <v>2663612</v>
      </c>
      <c r="O35" s="46">
        <f>+K35/I35</f>
        <v>0.23896800000000001</v>
      </c>
    </row>
    <row r="36" spans="1:15" ht="12.75" customHeight="1" x14ac:dyDescent="0.2">
      <c r="A36" s="4" t="s">
        <v>204</v>
      </c>
      <c r="B36" s="4" t="s">
        <v>47</v>
      </c>
      <c r="C36" s="4" t="s">
        <v>122</v>
      </c>
      <c r="D36" s="5">
        <v>14000000</v>
      </c>
      <c r="E36" s="5">
        <v>0</v>
      </c>
      <c r="F36" s="5">
        <v>0</v>
      </c>
      <c r="G36" s="5">
        <v>0</v>
      </c>
      <c r="H36" s="5">
        <v>4785768</v>
      </c>
      <c r="I36" s="5">
        <v>9214232</v>
      </c>
      <c r="J36" s="5">
        <v>9214232</v>
      </c>
      <c r="K36" s="5">
        <v>9214232</v>
      </c>
      <c r="L36" s="5">
        <v>2046000</v>
      </c>
      <c r="M36" s="5">
        <v>2046000</v>
      </c>
      <c r="N36" s="5">
        <v>0</v>
      </c>
      <c r="O36" s="46">
        <f>+K36/I36</f>
        <v>1</v>
      </c>
    </row>
    <row r="37" spans="1:15" ht="12.75" customHeight="1" x14ac:dyDescent="0.2">
      <c r="A37" s="4" t="s">
        <v>203</v>
      </c>
      <c r="B37" s="4" t="s">
        <v>47</v>
      </c>
      <c r="C37" s="4" t="s">
        <v>121</v>
      </c>
      <c r="D37" s="5">
        <v>20000000</v>
      </c>
      <c r="E37" s="5">
        <v>0</v>
      </c>
      <c r="F37" s="5">
        <v>0</v>
      </c>
      <c r="G37" s="5">
        <v>0</v>
      </c>
      <c r="H37" s="5">
        <v>20000000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47">
        <v>0</v>
      </c>
    </row>
    <row r="38" spans="1:15" ht="12.75" customHeight="1" x14ac:dyDescent="0.2">
      <c r="A38" s="4" t="s">
        <v>202</v>
      </c>
      <c r="B38" s="4" t="s">
        <v>47</v>
      </c>
      <c r="C38" s="4" t="s">
        <v>120</v>
      </c>
      <c r="D38" s="5">
        <v>15000000</v>
      </c>
      <c r="E38" s="5">
        <v>0</v>
      </c>
      <c r="F38" s="5">
        <v>0</v>
      </c>
      <c r="G38" s="5">
        <v>33549518</v>
      </c>
      <c r="H38" s="5">
        <v>0</v>
      </c>
      <c r="I38" s="5">
        <v>48549518</v>
      </c>
      <c r="J38" s="5">
        <v>48549518</v>
      </c>
      <c r="K38" s="5">
        <v>48549518</v>
      </c>
      <c r="L38" s="5">
        <v>0</v>
      </c>
      <c r="M38" s="5">
        <v>0</v>
      </c>
      <c r="N38" s="5">
        <v>0</v>
      </c>
      <c r="O38" s="46">
        <f>+K38/I38</f>
        <v>1</v>
      </c>
    </row>
    <row r="39" spans="1:15" ht="12.75" customHeight="1" x14ac:dyDescent="0.2">
      <c r="A39" s="2" t="s">
        <v>119</v>
      </c>
      <c r="B39" s="4" t="s">
        <v>78</v>
      </c>
      <c r="C39" s="2" t="s">
        <v>118</v>
      </c>
      <c r="D39" s="3">
        <v>56735950</v>
      </c>
      <c r="E39" s="3">
        <v>0</v>
      </c>
      <c r="F39" s="3">
        <v>0</v>
      </c>
      <c r="G39" s="3">
        <v>0</v>
      </c>
      <c r="H39" s="3">
        <v>8763750</v>
      </c>
      <c r="I39" s="3">
        <v>47972200</v>
      </c>
      <c r="J39" s="3">
        <v>24164800</v>
      </c>
      <c r="K39" s="3">
        <v>24164800</v>
      </c>
      <c r="L39" s="3">
        <v>24164800</v>
      </c>
      <c r="M39" s="3">
        <v>24164800</v>
      </c>
      <c r="N39" s="3">
        <v>23807400</v>
      </c>
      <c r="O39" s="46">
        <f>+K39/I39</f>
        <v>0.50372507410541933</v>
      </c>
    </row>
    <row r="40" spans="1:15" ht="12.75" customHeight="1" x14ac:dyDescent="0.2">
      <c r="A40" s="4" t="s">
        <v>201</v>
      </c>
      <c r="B40" s="4" t="s">
        <v>47</v>
      </c>
      <c r="C40" s="4" t="s">
        <v>117</v>
      </c>
      <c r="D40" s="5">
        <v>21250000</v>
      </c>
      <c r="E40" s="5">
        <v>0</v>
      </c>
      <c r="F40" s="5">
        <v>0</v>
      </c>
      <c r="G40" s="5">
        <v>0</v>
      </c>
      <c r="H40" s="5">
        <v>0</v>
      </c>
      <c r="I40" s="5">
        <v>21250000</v>
      </c>
      <c r="J40" s="5">
        <v>5972800</v>
      </c>
      <c r="K40" s="5">
        <v>5972800</v>
      </c>
      <c r="L40" s="5">
        <v>5972800</v>
      </c>
      <c r="M40" s="5">
        <v>5972800</v>
      </c>
      <c r="N40" s="5">
        <v>15277200</v>
      </c>
      <c r="O40" s="46">
        <f>+K40/I40</f>
        <v>0.28107294117647058</v>
      </c>
    </row>
    <row r="41" spans="1:15" ht="12.75" customHeight="1" x14ac:dyDescent="0.2">
      <c r="A41" s="4" t="s">
        <v>200</v>
      </c>
      <c r="B41" s="4" t="s">
        <v>47</v>
      </c>
      <c r="C41" s="4" t="s">
        <v>116</v>
      </c>
      <c r="D41" s="5">
        <v>35485950</v>
      </c>
      <c r="E41" s="5">
        <v>0</v>
      </c>
      <c r="F41" s="5">
        <v>0</v>
      </c>
      <c r="G41" s="5">
        <v>0</v>
      </c>
      <c r="H41" s="5">
        <v>8763750</v>
      </c>
      <c r="I41" s="5">
        <v>26722200</v>
      </c>
      <c r="J41" s="5">
        <v>18192000</v>
      </c>
      <c r="K41" s="5">
        <v>18192000</v>
      </c>
      <c r="L41" s="5">
        <v>18192000</v>
      </c>
      <c r="M41" s="5">
        <v>18192000</v>
      </c>
      <c r="N41" s="5">
        <v>8530200</v>
      </c>
      <c r="O41" s="46">
        <f>+K41/I41</f>
        <v>0.68078227092080745</v>
      </c>
    </row>
    <row r="42" spans="1:15" ht="12.75" customHeight="1" x14ac:dyDescent="0.2">
      <c r="A42" s="2" t="s">
        <v>115</v>
      </c>
      <c r="B42" s="4" t="s">
        <v>78</v>
      </c>
      <c r="C42" s="2" t="s">
        <v>114</v>
      </c>
      <c r="D42" s="3">
        <v>16870680</v>
      </c>
      <c r="E42" s="3">
        <v>0</v>
      </c>
      <c r="F42" s="3">
        <v>0</v>
      </c>
      <c r="G42" s="3">
        <v>0</v>
      </c>
      <c r="H42" s="3">
        <v>0</v>
      </c>
      <c r="I42" s="3">
        <v>16870680</v>
      </c>
      <c r="J42" s="3">
        <v>0</v>
      </c>
      <c r="K42" s="3">
        <v>0</v>
      </c>
      <c r="L42" s="3">
        <v>0</v>
      </c>
      <c r="M42" s="3">
        <v>0</v>
      </c>
      <c r="N42" s="3">
        <v>16870680</v>
      </c>
      <c r="O42" s="46">
        <f>+K42/I42</f>
        <v>0</v>
      </c>
    </row>
    <row r="43" spans="1:15" ht="12.75" customHeight="1" x14ac:dyDescent="0.2">
      <c r="A43" s="4" t="s">
        <v>199</v>
      </c>
      <c r="B43" s="4" t="s">
        <v>47</v>
      </c>
      <c r="C43" s="4" t="s">
        <v>113</v>
      </c>
      <c r="D43" s="5">
        <v>1855000</v>
      </c>
      <c r="E43" s="5">
        <v>0</v>
      </c>
      <c r="F43" s="5">
        <v>0</v>
      </c>
      <c r="G43" s="5">
        <v>0</v>
      </c>
      <c r="H43" s="5">
        <v>0</v>
      </c>
      <c r="I43" s="5">
        <v>1855000</v>
      </c>
      <c r="J43" s="5">
        <v>0</v>
      </c>
      <c r="K43" s="5">
        <v>0</v>
      </c>
      <c r="L43" s="5">
        <v>0</v>
      </c>
      <c r="M43" s="5">
        <v>0</v>
      </c>
      <c r="N43" s="5">
        <v>1855000</v>
      </c>
      <c r="O43" s="46">
        <f>+K43/I43</f>
        <v>0</v>
      </c>
    </row>
    <row r="44" spans="1:15" ht="12.75" customHeight="1" x14ac:dyDescent="0.2">
      <c r="A44" s="4" t="s">
        <v>198</v>
      </c>
      <c r="B44" s="4" t="s">
        <v>47</v>
      </c>
      <c r="C44" s="4" t="s">
        <v>112</v>
      </c>
      <c r="D44" s="5">
        <v>7259000</v>
      </c>
      <c r="E44" s="5">
        <v>0</v>
      </c>
      <c r="F44" s="5">
        <v>0</v>
      </c>
      <c r="G44" s="5">
        <v>0</v>
      </c>
      <c r="H44" s="5">
        <v>0</v>
      </c>
      <c r="I44" s="5">
        <v>7259000</v>
      </c>
      <c r="J44" s="5">
        <v>0</v>
      </c>
      <c r="K44" s="5">
        <v>0</v>
      </c>
      <c r="L44" s="5">
        <v>0</v>
      </c>
      <c r="M44" s="5">
        <v>0</v>
      </c>
      <c r="N44" s="5">
        <v>7259000</v>
      </c>
      <c r="O44" s="46">
        <f>+K44/I44</f>
        <v>0</v>
      </c>
    </row>
    <row r="45" spans="1:15" ht="12.75" customHeight="1" x14ac:dyDescent="0.2">
      <c r="A45" s="4" t="s">
        <v>197</v>
      </c>
      <c r="B45" s="4" t="s">
        <v>47</v>
      </c>
      <c r="C45" s="4" t="s">
        <v>111</v>
      </c>
      <c r="D45" s="5">
        <v>4400000</v>
      </c>
      <c r="E45" s="5">
        <v>0</v>
      </c>
      <c r="F45" s="5">
        <v>0</v>
      </c>
      <c r="G45" s="5">
        <v>0</v>
      </c>
      <c r="H45" s="5">
        <v>0</v>
      </c>
      <c r="I45" s="5">
        <v>4400000</v>
      </c>
      <c r="J45" s="5">
        <v>0</v>
      </c>
      <c r="K45" s="5">
        <v>0</v>
      </c>
      <c r="L45" s="5">
        <v>0</v>
      </c>
      <c r="M45" s="5">
        <v>0</v>
      </c>
      <c r="N45" s="5">
        <v>4400000</v>
      </c>
      <c r="O45" s="46">
        <f>+K45/I45</f>
        <v>0</v>
      </c>
    </row>
    <row r="46" spans="1:15" ht="12.75" customHeight="1" x14ac:dyDescent="0.2">
      <c r="A46" s="4" t="s">
        <v>196</v>
      </c>
      <c r="B46" s="4" t="s">
        <v>47</v>
      </c>
      <c r="C46" s="4" t="s">
        <v>110</v>
      </c>
      <c r="D46" s="5">
        <v>922000</v>
      </c>
      <c r="E46" s="5">
        <v>0</v>
      </c>
      <c r="F46" s="5">
        <v>0</v>
      </c>
      <c r="G46" s="5">
        <v>0</v>
      </c>
      <c r="H46" s="5">
        <v>0</v>
      </c>
      <c r="I46" s="5">
        <v>922000</v>
      </c>
      <c r="J46" s="5">
        <v>0</v>
      </c>
      <c r="K46" s="5">
        <v>0</v>
      </c>
      <c r="L46" s="5">
        <v>0</v>
      </c>
      <c r="M46" s="5">
        <v>0</v>
      </c>
      <c r="N46" s="5">
        <v>922000</v>
      </c>
      <c r="O46" s="46">
        <f>+K46/I46</f>
        <v>0</v>
      </c>
    </row>
    <row r="47" spans="1:15" ht="12.75" customHeight="1" x14ac:dyDescent="0.2">
      <c r="A47" s="4" t="s">
        <v>195</v>
      </c>
      <c r="B47" s="4" t="s">
        <v>47</v>
      </c>
      <c r="C47" s="4" t="s">
        <v>109</v>
      </c>
      <c r="D47" s="5">
        <v>2434680</v>
      </c>
      <c r="E47" s="5">
        <v>0</v>
      </c>
      <c r="F47" s="5">
        <v>0</v>
      </c>
      <c r="G47" s="5">
        <v>0</v>
      </c>
      <c r="H47" s="5">
        <v>0</v>
      </c>
      <c r="I47" s="5">
        <v>2434680</v>
      </c>
      <c r="J47" s="5">
        <v>0</v>
      </c>
      <c r="K47" s="5">
        <v>0</v>
      </c>
      <c r="L47" s="5">
        <v>0</v>
      </c>
      <c r="M47" s="5">
        <v>0</v>
      </c>
      <c r="N47" s="5">
        <v>2434680</v>
      </c>
      <c r="O47" s="46">
        <f>+K47/I47</f>
        <v>0</v>
      </c>
    </row>
    <row r="48" spans="1:15" ht="12.75" customHeight="1" x14ac:dyDescent="0.2">
      <c r="A48" s="2" t="s">
        <v>108</v>
      </c>
      <c r="B48" s="4" t="s">
        <v>78</v>
      </c>
      <c r="C48" s="2" t="s">
        <v>107</v>
      </c>
      <c r="D48" s="3">
        <v>43548646</v>
      </c>
      <c r="E48" s="3">
        <v>0</v>
      </c>
      <c r="F48" s="3">
        <v>0</v>
      </c>
      <c r="G48" s="3">
        <v>0</v>
      </c>
      <c r="H48" s="3">
        <v>0</v>
      </c>
      <c r="I48" s="3">
        <v>43548646</v>
      </c>
      <c r="J48" s="3">
        <v>0</v>
      </c>
      <c r="K48" s="3">
        <v>0</v>
      </c>
      <c r="L48" s="3">
        <v>0</v>
      </c>
      <c r="M48" s="3">
        <v>0</v>
      </c>
      <c r="N48" s="3">
        <v>43548646</v>
      </c>
      <c r="O48" s="46">
        <f>+K48/I48</f>
        <v>0</v>
      </c>
    </row>
    <row r="49" spans="1:15" ht="12.75" customHeight="1" x14ac:dyDescent="0.2">
      <c r="A49" s="2" t="s">
        <v>106</v>
      </c>
      <c r="B49" s="4" t="s">
        <v>78</v>
      </c>
      <c r="C49" s="2" t="s">
        <v>105</v>
      </c>
      <c r="D49" s="3">
        <v>43548646</v>
      </c>
      <c r="E49" s="3">
        <v>0</v>
      </c>
      <c r="F49" s="3">
        <v>0</v>
      </c>
      <c r="G49" s="3">
        <v>0</v>
      </c>
      <c r="H49" s="3">
        <v>0</v>
      </c>
      <c r="I49" s="3">
        <v>43548646</v>
      </c>
      <c r="J49" s="3">
        <v>0</v>
      </c>
      <c r="K49" s="3">
        <v>0</v>
      </c>
      <c r="L49" s="3">
        <v>0</v>
      </c>
      <c r="M49" s="3">
        <v>0</v>
      </c>
      <c r="N49" s="3">
        <v>43548646</v>
      </c>
      <c r="O49" s="46">
        <f>+K49/I49</f>
        <v>0</v>
      </c>
    </row>
    <row r="50" spans="1:15" ht="12.75" customHeight="1" x14ac:dyDescent="0.2">
      <c r="A50" s="2" t="s">
        <v>104</v>
      </c>
      <c r="B50" s="4" t="s">
        <v>78</v>
      </c>
      <c r="C50" s="2" t="s">
        <v>103</v>
      </c>
      <c r="D50" s="3">
        <v>43548646</v>
      </c>
      <c r="E50" s="3">
        <v>0</v>
      </c>
      <c r="F50" s="3">
        <v>0</v>
      </c>
      <c r="G50" s="3">
        <v>0</v>
      </c>
      <c r="H50" s="3">
        <v>0</v>
      </c>
      <c r="I50" s="3">
        <v>43548646</v>
      </c>
      <c r="J50" s="3">
        <v>0</v>
      </c>
      <c r="K50" s="3">
        <v>0</v>
      </c>
      <c r="L50" s="3">
        <v>0</v>
      </c>
      <c r="M50" s="3">
        <v>0</v>
      </c>
      <c r="N50" s="3">
        <v>43548646</v>
      </c>
      <c r="O50" s="46">
        <f>+K50/I50</f>
        <v>0</v>
      </c>
    </row>
    <row r="51" spans="1:15" ht="12.75" customHeight="1" x14ac:dyDescent="0.2">
      <c r="A51" s="4" t="s">
        <v>194</v>
      </c>
      <c r="B51" s="4" t="s">
        <v>48</v>
      </c>
      <c r="C51" s="4" t="s">
        <v>102</v>
      </c>
      <c r="D51" s="5">
        <v>43548646</v>
      </c>
      <c r="E51" s="5">
        <v>0</v>
      </c>
      <c r="F51" s="5">
        <v>0</v>
      </c>
      <c r="G51" s="5">
        <v>0</v>
      </c>
      <c r="H51" s="5">
        <v>0</v>
      </c>
      <c r="I51" s="5">
        <v>43548646</v>
      </c>
      <c r="J51" s="5">
        <v>0</v>
      </c>
      <c r="K51" s="5">
        <v>0</v>
      </c>
      <c r="L51" s="5">
        <v>0</v>
      </c>
      <c r="M51" s="5">
        <v>0</v>
      </c>
      <c r="N51" s="5">
        <v>43548646</v>
      </c>
      <c r="O51" s="46">
        <f>+K51/I51</f>
        <v>0</v>
      </c>
    </row>
    <row r="52" spans="1:15" ht="12.75" customHeight="1" x14ac:dyDescent="0.2">
      <c r="A52" s="2" t="s">
        <v>101</v>
      </c>
      <c r="B52" s="4" t="s">
        <v>78</v>
      </c>
      <c r="C52" s="2" t="s">
        <v>100</v>
      </c>
      <c r="D52" s="3">
        <v>0</v>
      </c>
      <c r="E52" s="3">
        <v>3393335</v>
      </c>
      <c r="F52" s="3">
        <v>0</v>
      </c>
      <c r="G52" s="3">
        <v>0</v>
      </c>
      <c r="H52" s="3">
        <v>0</v>
      </c>
      <c r="I52" s="3">
        <v>3393335</v>
      </c>
      <c r="J52" s="3">
        <v>3393335</v>
      </c>
      <c r="K52" s="3">
        <v>3393335</v>
      </c>
      <c r="L52" s="3">
        <v>0</v>
      </c>
      <c r="M52" s="3">
        <v>0</v>
      </c>
      <c r="N52" s="3">
        <v>0</v>
      </c>
      <c r="O52" s="46">
        <f>+K52/I52</f>
        <v>1</v>
      </c>
    </row>
    <row r="53" spans="1:15" ht="12.75" customHeight="1" x14ac:dyDescent="0.2">
      <c r="A53" s="2" t="s">
        <v>99</v>
      </c>
      <c r="B53" s="4" t="s">
        <v>78</v>
      </c>
      <c r="C53" s="2" t="s">
        <v>98</v>
      </c>
      <c r="D53" s="3">
        <v>0</v>
      </c>
      <c r="E53" s="3">
        <v>3393335</v>
      </c>
      <c r="F53" s="3">
        <v>0</v>
      </c>
      <c r="G53" s="3">
        <v>0</v>
      </c>
      <c r="H53" s="3">
        <v>0</v>
      </c>
      <c r="I53" s="3">
        <v>3393335</v>
      </c>
      <c r="J53" s="3">
        <v>3393335</v>
      </c>
      <c r="K53" s="3">
        <v>3393335</v>
      </c>
      <c r="L53" s="3">
        <v>0</v>
      </c>
      <c r="M53" s="3">
        <v>0</v>
      </c>
      <c r="N53" s="3">
        <v>0</v>
      </c>
      <c r="O53" s="46">
        <f>+K53/I53</f>
        <v>1</v>
      </c>
    </row>
    <row r="54" spans="1:15" ht="12.75" customHeight="1" x14ac:dyDescent="0.2">
      <c r="A54" s="2" t="s">
        <v>97</v>
      </c>
      <c r="B54" s="4" t="s">
        <v>78</v>
      </c>
      <c r="C54" s="2" t="s">
        <v>96</v>
      </c>
      <c r="D54" s="3">
        <v>0</v>
      </c>
      <c r="E54" s="3">
        <v>3393335</v>
      </c>
      <c r="F54" s="3">
        <v>0</v>
      </c>
      <c r="G54" s="3">
        <v>0</v>
      </c>
      <c r="H54" s="3">
        <v>0</v>
      </c>
      <c r="I54" s="3">
        <v>3393335</v>
      </c>
      <c r="J54" s="3">
        <v>3393335</v>
      </c>
      <c r="K54" s="3">
        <v>3393335</v>
      </c>
      <c r="L54" s="3">
        <v>0</v>
      </c>
      <c r="M54" s="3">
        <v>0</v>
      </c>
      <c r="N54" s="3">
        <v>0</v>
      </c>
      <c r="O54" s="46">
        <f>+K54/I54</f>
        <v>1</v>
      </c>
    </row>
    <row r="55" spans="1:15" ht="12.75" customHeight="1" x14ac:dyDescent="0.2">
      <c r="A55" s="4" t="s">
        <v>193</v>
      </c>
      <c r="B55" s="4" t="s">
        <v>49</v>
      </c>
      <c r="C55" s="4" t="s">
        <v>95</v>
      </c>
      <c r="D55" s="5">
        <v>0</v>
      </c>
      <c r="E55" s="5">
        <v>3393335</v>
      </c>
      <c r="F55" s="5">
        <v>0</v>
      </c>
      <c r="G55" s="5">
        <v>0</v>
      </c>
      <c r="H55" s="5">
        <v>0</v>
      </c>
      <c r="I55" s="5">
        <v>3393335</v>
      </c>
      <c r="J55" s="5">
        <v>3393335</v>
      </c>
      <c r="K55" s="5">
        <v>3393335</v>
      </c>
      <c r="L55" s="5">
        <v>0</v>
      </c>
      <c r="M55" s="5">
        <v>0</v>
      </c>
      <c r="N55" s="5">
        <v>0</v>
      </c>
      <c r="O55" s="46">
        <f>+K55/I55</f>
        <v>1</v>
      </c>
    </row>
    <row r="56" spans="1:15" ht="12.75" customHeight="1" x14ac:dyDescent="0.2">
      <c r="A56" s="2" t="s">
        <v>94</v>
      </c>
      <c r="B56" s="4" t="s">
        <v>78</v>
      </c>
      <c r="C56" s="2" t="s">
        <v>26</v>
      </c>
      <c r="D56" s="3">
        <v>23579337650</v>
      </c>
      <c r="E56" s="3">
        <v>34464708974</v>
      </c>
      <c r="F56" s="3">
        <v>0</v>
      </c>
      <c r="G56" s="3">
        <v>0</v>
      </c>
      <c r="H56" s="3">
        <v>0</v>
      </c>
      <c r="I56" s="3">
        <v>58044046624</v>
      </c>
      <c r="J56" s="3">
        <v>56486206276</v>
      </c>
      <c r="K56" s="3">
        <v>56476572486</v>
      </c>
      <c r="L56" s="3">
        <v>15941516214.5</v>
      </c>
      <c r="M56" s="3">
        <v>10432551191.5</v>
      </c>
      <c r="N56" s="3">
        <v>1557840348</v>
      </c>
      <c r="O56" s="46">
        <f>+K56/I56</f>
        <v>0.97299509201772505</v>
      </c>
    </row>
    <row r="57" spans="1:15" ht="12.75" customHeight="1" x14ac:dyDescent="0.2">
      <c r="A57" s="2" t="s">
        <v>93</v>
      </c>
      <c r="B57" s="4" t="s">
        <v>78</v>
      </c>
      <c r="C57" s="2" t="s">
        <v>27</v>
      </c>
      <c r="D57" s="3">
        <v>23579337650</v>
      </c>
      <c r="E57" s="3">
        <v>22413633804</v>
      </c>
      <c r="F57" s="3">
        <v>0</v>
      </c>
      <c r="G57" s="3">
        <v>0</v>
      </c>
      <c r="H57" s="3">
        <v>0</v>
      </c>
      <c r="I57" s="3">
        <v>45992971454</v>
      </c>
      <c r="J57" s="3">
        <v>44508509612</v>
      </c>
      <c r="K57" s="3">
        <v>44498875822</v>
      </c>
      <c r="L57" s="3">
        <v>11560939247.5</v>
      </c>
      <c r="M57" s="3">
        <v>8092107220.5</v>
      </c>
      <c r="N57" s="3">
        <v>1484461842</v>
      </c>
      <c r="O57" s="46">
        <f>+K57/I57</f>
        <v>0.96751469659892875</v>
      </c>
    </row>
    <row r="58" spans="1:15" ht="12.75" customHeight="1" x14ac:dyDescent="0.2">
      <c r="A58" s="2" t="s">
        <v>92</v>
      </c>
      <c r="B58" s="4" t="s">
        <v>78</v>
      </c>
      <c r="C58" s="2" t="s">
        <v>91</v>
      </c>
      <c r="D58" s="3">
        <v>23579337650</v>
      </c>
      <c r="E58" s="3">
        <v>22413633804</v>
      </c>
      <c r="F58" s="3">
        <v>0</v>
      </c>
      <c r="G58" s="3">
        <v>0</v>
      </c>
      <c r="H58" s="3">
        <v>0</v>
      </c>
      <c r="I58" s="3">
        <v>45992971454</v>
      </c>
      <c r="J58" s="3">
        <v>44508509612</v>
      </c>
      <c r="K58" s="3">
        <v>44498875822</v>
      </c>
      <c r="L58" s="3">
        <v>11560939247.5</v>
      </c>
      <c r="M58" s="3">
        <v>8092107220.5</v>
      </c>
      <c r="N58" s="3">
        <v>1484461842</v>
      </c>
      <c r="O58" s="46">
        <f>+K58/I58</f>
        <v>0.96751469659892875</v>
      </c>
    </row>
    <row r="59" spans="1:15" ht="38.25" x14ac:dyDescent="0.2">
      <c r="A59" s="4" t="s">
        <v>192</v>
      </c>
      <c r="B59" s="4" t="s">
        <v>50</v>
      </c>
      <c r="C59" s="6" t="s">
        <v>90</v>
      </c>
      <c r="D59" s="5">
        <v>5691235616</v>
      </c>
      <c r="E59" s="5">
        <v>0</v>
      </c>
      <c r="F59" s="5">
        <v>0</v>
      </c>
      <c r="G59" s="5">
        <v>0</v>
      </c>
      <c r="H59" s="5">
        <v>0</v>
      </c>
      <c r="I59" s="5">
        <v>5691235616</v>
      </c>
      <c r="J59" s="5">
        <v>5433080279</v>
      </c>
      <c r="K59" s="5">
        <v>5433080279</v>
      </c>
      <c r="L59" s="5">
        <v>1811026760</v>
      </c>
      <c r="M59" s="5">
        <v>1811026760</v>
      </c>
      <c r="N59" s="5">
        <v>258155337</v>
      </c>
      <c r="O59" s="46">
        <f>+K59/I59</f>
        <v>0.95463984371438826</v>
      </c>
    </row>
    <row r="60" spans="1:15" ht="38.25" x14ac:dyDescent="0.2">
      <c r="A60" s="4" t="s">
        <v>191</v>
      </c>
      <c r="B60" s="4" t="s">
        <v>51</v>
      </c>
      <c r="C60" s="6" t="s">
        <v>89</v>
      </c>
      <c r="D60" s="5">
        <v>262908960</v>
      </c>
      <c r="E60" s="5">
        <v>0</v>
      </c>
      <c r="F60" s="5">
        <v>0</v>
      </c>
      <c r="G60" s="5">
        <v>0</v>
      </c>
      <c r="H60" s="5">
        <v>0</v>
      </c>
      <c r="I60" s="5">
        <v>262908960</v>
      </c>
      <c r="J60" s="5">
        <v>262908960</v>
      </c>
      <c r="K60" s="5">
        <v>262908960</v>
      </c>
      <c r="L60" s="5">
        <v>194332350</v>
      </c>
      <c r="M60" s="5">
        <v>0</v>
      </c>
      <c r="N60" s="5">
        <v>0</v>
      </c>
      <c r="O60" s="46">
        <f>+K60/I60</f>
        <v>1</v>
      </c>
    </row>
    <row r="61" spans="1:15" ht="38.25" x14ac:dyDescent="0.2">
      <c r="A61" s="4" t="s">
        <v>190</v>
      </c>
      <c r="B61" s="4" t="s">
        <v>52</v>
      </c>
      <c r="C61" s="6" t="s">
        <v>88</v>
      </c>
      <c r="D61" s="5">
        <v>12097063308</v>
      </c>
      <c r="E61" s="5">
        <v>0</v>
      </c>
      <c r="F61" s="5">
        <v>0</v>
      </c>
      <c r="G61" s="5">
        <v>0</v>
      </c>
      <c r="H61" s="5">
        <v>0</v>
      </c>
      <c r="I61" s="5">
        <v>12097063308</v>
      </c>
      <c r="J61" s="5">
        <v>11802333562</v>
      </c>
      <c r="K61" s="5">
        <v>11802333562</v>
      </c>
      <c r="L61" s="5">
        <v>3057792369</v>
      </c>
      <c r="M61" s="5">
        <v>214417958</v>
      </c>
      <c r="N61" s="5">
        <v>294729746</v>
      </c>
      <c r="O61" s="46">
        <f>+K61/I61</f>
        <v>0.97563625662725184</v>
      </c>
    </row>
    <row r="62" spans="1:15" ht="63.75" x14ac:dyDescent="0.2">
      <c r="A62" s="4" t="s">
        <v>189</v>
      </c>
      <c r="B62" s="4" t="s">
        <v>53</v>
      </c>
      <c r="C62" s="6" t="s">
        <v>87</v>
      </c>
      <c r="D62" s="5">
        <v>5528129766</v>
      </c>
      <c r="E62" s="5">
        <v>0</v>
      </c>
      <c r="F62" s="5">
        <v>0</v>
      </c>
      <c r="G62" s="5">
        <v>0</v>
      </c>
      <c r="H62" s="5">
        <v>0</v>
      </c>
      <c r="I62" s="5">
        <v>5528129766</v>
      </c>
      <c r="J62" s="5">
        <v>5403606137</v>
      </c>
      <c r="K62" s="5">
        <v>5403606137</v>
      </c>
      <c r="L62" s="5">
        <v>2701803068.5</v>
      </c>
      <c r="M62" s="5">
        <v>2701803068.5</v>
      </c>
      <c r="N62" s="5">
        <v>124523629</v>
      </c>
      <c r="O62" s="46">
        <f>+K62/I62</f>
        <v>0.97747454667836031</v>
      </c>
    </row>
    <row r="63" spans="1:15" ht="51" x14ac:dyDescent="0.2">
      <c r="A63" s="4" t="s">
        <v>188</v>
      </c>
      <c r="B63" s="4" t="s">
        <v>54</v>
      </c>
      <c r="C63" s="6" t="s">
        <v>86</v>
      </c>
      <c r="D63" s="5">
        <v>0</v>
      </c>
      <c r="E63" s="5">
        <v>10895924150</v>
      </c>
      <c r="F63" s="5">
        <v>0</v>
      </c>
      <c r="G63" s="5">
        <v>0</v>
      </c>
      <c r="H63" s="5">
        <v>0</v>
      </c>
      <c r="I63" s="5">
        <v>10895924150</v>
      </c>
      <c r="J63" s="5">
        <v>10458664252</v>
      </c>
      <c r="K63" s="5">
        <v>10456674219</v>
      </c>
      <c r="L63" s="5">
        <v>231958565</v>
      </c>
      <c r="M63" s="5">
        <v>231958565</v>
      </c>
      <c r="N63" s="5">
        <v>437259898</v>
      </c>
      <c r="O63" s="46">
        <f>+K63/I63</f>
        <v>0.95968676681729659</v>
      </c>
    </row>
    <row r="64" spans="1:15" ht="51" x14ac:dyDescent="0.2">
      <c r="A64" s="4" t="s">
        <v>187</v>
      </c>
      <c r="B64" s="4" t="s">
        <v>55</v>
      </c>
      <c r="C64" s="6" t="s">
        <v>85</v>
      </c>
      <c r="D64" s="5">
        <v>0</v>
      </c>
      <c r="E64" s="5">
        <v>588965277</v>
      </c>
      <c r="F64" s="5">
        <v>0</v>
      </c>
      <c r="G64" s="5">
        <v>0</v>
      </c>
      <c r="H64" s="5">
        <v>0</v>
      </c>
      <c r="I64" s="5">
        <v>588965277</v>
      </c>
      <c r="J64" s="5">
        <v>551939105</v>
      </c>
      <c r="K64" s="5">
        <v>551939105</v>
      </c>
      <c r="L64" s="5">
        <v>215992733</v>
      </c>
      <c r="M64" s="5">
        <v>205117733</v>
      </c>
      <c r="N64" s="5">
        <v>37026172</v>
      </c>
      <c r="O64" s="46">
        <f>+K64/I64</f>
        <v>0.93713352306845754</v>
      </c>
    </row>
    <row r="65" spans="1:15" ht="38.25" x14ac:dyDescent="0.2">
      <c r="A65" s="4" t="s">
        <v>186</v>
      </c>
      <c r="B65" s="4" t="s">
        <v>56</v>
      </c>
      <c r="C65" s="6" t="s">
        <v>84</v>
      </c>
      <c r="D65" s="5">
        <v>0</v>
      </c>
      <c r="E65" s="5">
        <v>10082762744</v>
      </c>
      <c r="F65" s="5">
        <v>0</v>
      </c>
      <c r="G65" s="5">
        <v>0</v>
      </c>
      <c r="H65" s="5">
        <v>0</v>
      </c>
      <c r="I65" s="5">
        <v>10082762744</v>
      </c>
      <c r="J65" s="5">
        <v>9766915317</v>
      </c>
      <c r="K65" s="5">
        <v>9759277121</v>
      </c>
      <c r="L65" s="5">
        <v>2927783136</v>
      </c>
      <c r="M65" s="5">
        <v>2927783136</v>
      </c>
      <c r="N65" s="5">
        <v>315847427</v>
      </c>
      <c r="O65" s="46">
        <f>+K65/I65</f>
        <v>0.9679169656954888</v>
      </c>
    </row>
    <row r="66" spans="1:15" ht="38.25" x14ac:dyDescent="0.2">
      <c r="A66" s="4" t="s">
        <v>185</v>
      </c>
      <c r="B66" s="4" t="s">
        <v>74</v>
      </c>
      <c r="C66" s="6" t="s">
        <v>178</v>
      </c>
      <c r="D66" s="5">
        <v>0</v>
      </c>
      <c r="E66" s="5">
        <v>845981633</v>
      </c>
      <c r="F66" s="5">
        <v>0</v>
      </c>
      <c r="G66" s="5">
        <v>0</v>
      </c>
      <c r="H66" s="5">
        <v>0</v>
      </c>
      <c r="I66" s="5">
        <v>845981633</v>
      </c>
      <c r="J66" s="5">
        <v>829062000</v>
      </c>
      <c r="K66" s="5">
        <v>829056439</v>
      </c>
      <c r="L66" s="5">
        <v>420250266</v>
      </c>
      <c r="M66" s="5">
        <v>0</v>
      </c>
      <c r="N66" s="5">
        <v>16919633</v>
      </c>
      <c r="O66" s="46">
        <f>+K66/I66</f>
        <v>0.97999342616933627</v>
      </c>
    </row>
    <row r="67" spans="1:15" x14ac:dyDescent="0.2">
      <c r="A67" s="2" t="s">
        <v>83</v>
      </c>
      <c r="B67" s="4" t="s">
        <v>78</v>
      </c>
      <c r="C67" s="8" t="s">
        <v>82</v>
      </c>
      <c r="D67" s="3">
        <v>0</v>
      </c>
      <c r="E67" s="3">
        <v>12051075170</v>
      </c>
      <c r="F67" s="3">
        <v>0</v>
      </c>
      <c r="G67" s="3">
        <v>0</v>
      </c>
      <c r="H67" s="3">
        <v>0</v>
      </c>
      <c r="I67" s="3">
        <v>12051075170</v>
      </c>
      <c r="J67" s="3">
        <v>11977696664</v>
      </c>
      <c r="K67" s="3">
        <v>11977696664</v>
      </c>
      <c r="L67" s="3">
        <v>4380576967</v>
      </c>
      <c r="M67" s="3">
        <v>2340443971</v>
      </c>
      <c r="N67" s="3">
        <v>73378506</v>
      </c>
      <c r="O67" s="46">
        <f>+K67/I67</f>
        <v>0.99391104071919911</v>
      </c>
    </row>
    <row r="68" spans="1:15" ht="25.5" x14ac:dyDescent="0.2">
      <c r="A68" s="2" t="s">
        <v>81</v>
      </c>
      <c r="B68" s="4" t="s">
        <v>78</v>
      </c>
      <c r="C68" s="8" t="s">
        <v>80</v>
      </c>
      <c r="D68" s="3">
        <v>0</v>
      </c>
      <c r="E68" s="3">
        <v>12051075170</v>
      </c>
      <c r="F68" s="3">
        <v>0</v>
      </c>
      <c r="G68" s="3">
        <v>0</v>
      </c>
      <c r="H68" s="3">
        <v>0</v>
      </c>
      <c r="I68" s="3">
        <v>12051075170</v>
      </c>
      <c r="J68" s="3">
        <v>11977696664</v>
      </c>
      <c r="K68" s="3">
        <v>11977696664</v>
      </c>
      <c r="L68" s="3">
        <v>4380576967</v>
      </c>
      <c r="M68" s="3">
        <v>2340443971</v>
      </c>
      <c r="N68" s="3">
        <v>73378506</v>
      </c>
      <c r="O68" s="46">
        <f>+K68/I68</f>
        <v>0.99391104071919911</v>
      </c>
    </row>
    <row r="69" spans="1:15" ht="38.25" x14ac:dyDescent="0.2">
      <c r="A69" s="4" t="s">
        <v>184</v>
      </c>
      <c r="B69" s="4" t="s">
        <v>50</v>
      </c>
      <c r="C69" s="6" t="s">
        <v>38</v>
      </c>
      <c r="D69" s="5">
        <v>0</v>
      </c>
      <c r="E69" s="5">
        <v>1621075170</v>
      </c>
      <c r="F69" s="5">
        <v>0</v>
      </c>
      <c r="G69" s="5">
        <v>0</v>
      </c>
      <c r="H69" s="5">
        <v>0</v>
      </c>
      <c r="I69" s="5">
        <v>1621075170</v>
      </c>
      <c r="J69" s="5">
        <v>1547696664</v>
      </c>
      <c r="K69" s="5">
        <v>1547696664</v>
      </c>
      <c r="L69" s="5">
        <v>1547696664</v>
      </c>
      <c r="M69" s="5">
        <v>1547696664</v>
      </c>
      <c r="N69" s="5">
        <v>73378506</v>
      </c>
      <c r="O69" s="46">
        <f>+K69/I69</f>
        <v>0.95473466785627226</v>
      </c>
    </row>
    <row r="70" spans="1:15" ht="51" x14ac:dyDescent="0.2">
      <c r="A70" s="4" t="s">
        <v>183</v>
      </c>
      <c r="B70" s="4" t="s">
        <v>54</v>
      </c>
      <c r="C70" s="6" t="s">
        <v>79</v>
      </c>
      <c r="D70" s="5">
        <v>0</v>
      </c>
      <c r="E70" s="5">
        <v>10430000000</v>
      </c>
      <c r="F70" s="5">
        <v>0</v>
      </c>
      <c r="G70" s="5">
        <v>0</v>
      </c>
      <c r="H70" s="5">
        <v>0</v>
      </c>
      <c r="I70" s="5">
        <v>10430000000</v>
      </c>
      <c r="J70" s="5">
        <v>10430000000</v>
      </c>
      <c r="K70" s="5">
        <v>10430000000</v>
      </c>
      <c r="L70" s="5">
        <v>2832880303</v>
      </c>
      <c r="M70" s="5">
        <v>792747307</v>
      </c>
      <c r="N70" s="5">
        <v>0</v>
      </c>
      <c r="O70" s="46">
        <f>+K70/I70</f>
        <v>1</v>
      </c>
    </row>
  </sheetData>
  <autoFilter ref="A2:N70" xr:uid="{00000000-0009-0000-0000-000002000000}"/>
  <mergeCells count="1">
    <mergeCell ref="A1:O1"/>
  </mergeCells>
  <pageMargins left="0" right="0" top="0" bottom="0" header="0" footer="0"/>
  <pageSetup paperSize="5" fitToWidth="0" fitToHeight="0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EJEC. INGRESOS ABRIL</vt:lpstr>
      <vt:lpstr>EJEC. INGRESOS MAYO </vt:lpstr>
      <vt:lpstr>EJEC. INGRESOS JUNIO</vt:lpstr>
      <vt:lpstr>EJEC. GASTOS ABRIL</vt:lpstr>
      <vt:lpstr>EJEC GASTOS MAYO</vt:lpstr>
      <vt:lpstr>EJEC GASTOS 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2019-07-18T04:21:24Z</dcterms:modified>
</cp:coreProperties>
</file>