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Usuario\Desktop\"/>
    </mc:Choice>
  </mc:AlternateContent>
  <bookViews>
    <workbookView xWindow="0" yWindow="0" windowWidth="24000" windowHeight="9045" tabRatio="786" activeTab="5"/>
  </bookViews>
  <sheets>
    <sheet name="INGRESOS - OCTUBRE" sheetId="2" r:id="rId1"/>
    <sheet name="INGRESOS - NOVIEMBRE" sheetId="3" r:id="rId2"/>
    <sheet name="INGREOS - DICIEMBRE" sheetId="5" r:id="rId3"/>
    <sheet name="GASTOS - OCTUBRE" sheetId="6" r:id="rId4"/>
    <sheet name="GASTOS - NOVIEMBRE" sheetId="7" r:id="rId5"/>
    <sheet name="GASTOS - DICIEMBRE" sheetId="8" r:id="rId6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90" i="8" l="1"/>
  <c r="T90" i="8"/>
  <c r="P90" i="8"/>
  <c r="O90" i="8"/>
  <c r="Q90" i="8" s="1"/>
  <c r="U89" i="8"/>
  <c r="T89" i="8"/>
  <c r="Q89" i="8"/>
  <c r="P89" i="8"/>
  <c r="O89" i="8"/>
  <c r="U88" i="8"/>
  <c r="T88" i="8"/>
  <c r="Q88" i="8"/>
  <c r="P88" i="8"/>
  <c r="O88" i="8"/>
  <c r="U87" i="8"/>
  <c r="T87" i="8"/>
  <c r="O87" i="8"/>
  <c r="Q87" i="8" s="1"/>
  <c r="U86" i="8"/>
  <c r="T86" i="8"/>
  <c r="P86" i="8"/>
  <c r="O86" i="8"/>
  <c r="Q86" i="8" s="1"/>
  <c r="U85" i="8"/>
  <c r="T85" i="8"/>
  <c r="Q85" i="8"/>
  <c r="P85" i="8"/>
  <c r="O85" i="8"/>
  <c r="U84" i="8"/>
  <c r="O84" i="8"/>
  <c r="S84" i="8" s="1"/>
  <c r="U83" i="8"/>
  <c r="U82" i="8" s="1"/>
  <c r="U81" i="8" s="1"/>
  <c r="U64" i="8" s="1"/>
  <c r="T83" i="8"/>
  <c r="P83" i="8"/>
  <c r="O83" i="8"/>
  <c r="Q83" i="8" s="1"/>
  <c r="R82" i="8"/>
  <c r="O82" i="8"/>
  <c r="Q82" i="8" s="1"/>
  <c r="N82" i="8"/>
  <c r="M82" i="8"/>
  <c r="L82" i="8"/>
  <c r="K82" i="8"/>
  <c r="J82" i="8"/>
  <c r="I82" i="8"/>
  <c r="H82" i="8"/>
  <c r="G82" i="8"/>
  <c r="F82" i="8"/>
  <c r="R81" i="8"/>
  <c r="O81" i="8"/>
  <c r="Q81" i="8" s="1"/>
  <c r="N81" i="8"/>
  <c r="M81" i="8"/>
  <c r="M64" i="8" s="1"/>
  <c r="L81" i="8"/>
  <c r="K81" i="8"/>
  <c r="J81" i="8"/>
  <c r="I81" i="8"/>
  <c r="I64" i="8" s="1"/>
  <c r="H81" i="8"/>
  <c r="G81" i="8"/>
  <c r="F81" i="8"/>
  <c r="Q80" i="8"/>
  <c r="Q79" i="8"/>
  <c r="Q78" i="8"/>
  <c r="Q77" i="8"/>
  <c r="Q76" i="8"/>
  <c r="U75" i="8"/>
  <c r="T75" i="8"/>
  <c r="S75" i="8"/>
  <c r="R75" i="8"/>
  <c r="P75" i="8"/>
  <c r="O75" i="8"/>
  <c r="Q75" i="8" s="1"/>
  <c r="N75" i="8"/>
  <c r="M75" i="8"/>
  <c r="L75" i="8"/>
  <c r="K75" i="8"/>
  <c r="J75" i="8"/>
  <c r="I75" i="8"/>
  <c r="H75" i="8"/>
  <c r="G75" i="8"/>
  <c r="F75" i="8"/>
  <c r="Q74" i="8"/>
  <c r="Q73" i="8"/>
  <c r="Q72" i="8"/>
  <c r="Q71" i="8"/>
  <c r="Q70" i="8"/>
  <c r="Q69" i="8"/>
  <c r="Q68" i="8"/>
  <c r="Q67" i="8"/>
  <c r="U66" i="8"/>
  <c r="T66" i="8"/>
  <c r="S66" i="8"/>
  <c r="R66" i="8"/>
  <c r="P66" i="8"/>
  <c r="O66" i="8"/>
  <c r="Q66" i="8" s="1"/>
  <c r="N66" i="8"/>
  <c r="M66" i="8"/>
  <c r="L66" i="8"/>
  <c r="K66" i="8"/>
  <c r="J66" i="8"/>
  <c r="I66" i="8"/>
  <c r="H66" i="8"/>
  <c r="G66" i="8"/>
  <c r="F66" i="8"/>
  <c r="U65" i="8"/>
  <c r="T65" i="8"/>
  <c r="S65" i="8"/>
  <c r="R65" i="8"/>
  <c r="P65" i="8"/>
  <c r="O65" i="8"/>
  <c r="Q65" i="8" s="1"/>
  <c r="N65" i="8"/>
  <c r="M65" i="8"/>
  <c r="L65" i="8"/>
  <c r="K65" i="8"/>
  <c r="J65" i="8"/>
  <c r="I65" i="8"/>
  <c r="H65" i="8"/>
  <c r="G65" i="8"/>
  <c r="F65" i="8"/>
  <c r="R64" i="8"/>
  <c r="O64" i="8"/>
  <c r="Q64" i="8" s="1"/>
  <c r="N64" i="8"/>
  <c r="L64" i="8"/>
  <c r="K64" i="8"/>
  <c r="J64" i="8"/>
  <c r="H64" i="8"/>
  <c r="G64" i="8"/>
  <c r="F64" i="8"/>
  <c r="Q63" i="8"/>
  <c r="U62" i="8"/>
  <c r="T62" i="8"/>
  <c r="S62" i="8"/>
  <c r="R62" i="8"/>
  <c r="Q62" i="8"/>
  <c r="P62" i="8"/>
  <c r="O62" i="8"/>
  <c r="N62" i="8"/>
  <c r="M62" i="8"/>
  <c r="L62" i="8"/>
  <c r="K62" i="8"/>
  <c r="J62" i="8"/>
  <c r="I62" i="8"/>
  <c r="H62" i="8"/>
  <c r="G62" i="8"/>
  <c r="F62" i="8"/>
  <c r="Q61" i="8"/>
  <c r="Q59" i="8"/>
  <c r="U56" i="8"/>
  <c r="T56" i="8"/>
  <c r="S56" i="8"/>
  <c r="R56" i="8"/>
  <c r="P56" i="8"/>
  <c r="O56" i="8"/>
  <c r="Q56" i="8" s="1"/>
  <c r="N56" i="8"/>
  <c r="M56" i="8"/>
  <c r="L56" i="8"/>
  <c r="K56" i="8"/>
  <c r="J56" i="8"/>
  <c r="I56" i="8"/>
  <c r="H56" i="8"/>
  <c r="G56" i="8"/>
  <c r="F56" i="8"/>
  <c r="Q55" i="8"/>
  <c r="Q54" i="8"/>
  <c r="U53" i="8"/>
  <c r="U43" i="8" s="1"/>
  <c r="T53" i="8"/>
  <c r="S53" i="8"/>
  <c r="R53" i="8"/>
  <c r="Q53" i="8"/>
  <c r="P53" i="8"/>
  <c r="O53" i="8"/>
  <c r="N53" i="8"/>
  <c r="M53" i="8"/>
  <c r="L53" i="8"/>
  <c r="K53" i="8"/>
  <c r="J53" i="8"/>
  <c r="I53" i="8"/>
  <c r="H53" i="8"/>
  <c r="G53" i="8"/>
  <c r="F53" i="8"/>
  <c r="Q52" i="8"/>
  <c r="Q51" i="8"/>
  <c r="Q50" i="8"/>
  <c r="Q49" i="8"/>
  <c r="Q47" i="8"/>
  <c r="U46" i="8"/>
  <c r="T46" i="8"/>
  <c r="T43" i="8" s="1"/>
  <c r="T19" i="8" s="1"/>
  <c r="S46" i="8"/>
  <c r="R46" i="8"/>
  <c r="R43" i="8" s="1"/>
  <c r="Q46" i="8"/>
  <c r="P46" i="8"/>
  <c r="P43" i="8" s="1"/>
  <c r="P19" i="8" s="1"/>
  <c r="O46" i="8"/>
  <c r="N46" i="8"/>
  <c r="N43" i="8" s="1"/>
  <c r="M46" i="8"/>
  <c r="M43" i="8" s="1"/>
  <c r="L46" i="8"/>
  <c r="L43" i="8" s="1"/>
  <c r="L19" i="8" s="1"/>
  <c r="L18" i="8" s="1"/>
  <c r="K46" i="8"/>
  <c r="J46" i="8"/>
  <c r="J43" i="8" s="1"/>
  <c r="I46" i="8"/>
  <c r="I43" i="8" s="1"/>
  <c r="H46" i="8"/>
  <c r="H43" i="8" s="1"/>
  <c r="H19" i="8" s="1"/>
  <c r="H18" i="8" s="1"/>
  <c r="G46" i="8"/>
  <c r="F46" i="8"/>
  <c r="F43" i="8" s="1"/>
  <c r="Q45" i="8"/>
  <c r="U44" i="8"/>
  <c r="T44" i="8"/>
  <c r="S44" i="8"/>
  <c r="R44" i="8"/>
  <c r="P44" i="8"/>
  <c r="O44" i="8"/>
  <c r="Q44" i="8" s="1"/>
  <c r="N44" i="8"/>
  <c r="M44" i="8"/>
  <c r="L44" i="8"/>
  <c r="K44" i="8"/>
  <c r="J44" i="8"/>
  <c r="I44" i="8"/>
  <c r="H44" i="8"/>
  <c r="G44" i="8"/>
  <c r="F44" i="8"/>
  <c r="S43" i="8"/>
  <c r="O43" i="8"/>
  <c r="Q43" i="8" s="1"/>
  <c r="K43" i="8"/>
  <c r="G43" i="8"/>
  <c r="Q42" i="8"/>
  <c r="Q41" i="8"/>
  <c r="Q40" i="8"/>
  <c r="U39" i="8"/>
  <c r="T39" i="8"/>
  <c r="S39" i="8"/>
  <c r="R39" i="8"/>
  <c r="Q39" i="8"/>
  <c r="P39" i="8"/>
  <c r="O39" i="8"/>
  <c r="N39" i="8"/>
  <c r="M39" i="8"/>
  <c r="L39" i="8"/>
  <c r="K39" i="8"/>
  <c r="J39" i="8"/>
  <c r="I39" i="8"/>
  <c r="H39" i="8"/>
  <c r="G39" i="8"/>
  <c r="F39" i="8"/>
  <c r="Q38" i="8"/>
  <c r="Q37" i="8"/>
  <c r="Q36" i="8"/>
  <c r="U35" i="8"/>
  <c r="T35" i="8"/>
  <c r="S35" i="8"/>
  <c r="R35" i="8"/>
  <c r="Q35" i="8"/>
  <c r="P35" i="8"/>
  <c r="O35" i="8"/>
  <c r="N35" i="8"/>
  <c r="M35" i="8"/>
  <c r="L35" i="8"/>
  <c r="K35" i="8"/>
  <c r="J35" i="8"/>
  <c r="I35" i="8"/>
  <c r="H35" i="8"/>
  <c r="G35" i="8"/>
  <c r="F35" i="8"/>
  <c r="Q34" i="8"/>
  <c r="U33" i="8"/>
  <c r="U20" i="8" s="1"/>
  <c r="U19" i="8" s="1"/>
  <c r="U18" i="8" s="1"/>
  <c r="T33" i="8"/>
  <c r="S33" i="8"/>
  <c r="R33" i="8"/>
  <c r="R20" i="8" s="1"/>
  <c r="Q33" i="8"/>
  <c r="P33" i="8"/>
  <c r="O33" i="8"/>
  <c r="N33" i="8"/>
  <c r="N20" i="8" s="1"/>
  <c r="M33" i="8"/>
  <c r="M20" i="8" s="1"/>
  <c r="M19" i="8" s="1"/>
  <c r="M18" i="8" s="1"/>
  <c r="L33" i="8"/>
  <c r="K33" i="8"/>
  <c r="J33" i="8"/>
  <c r="J20" i="8" s="1"/>
  <c r="I33" i="8"/>
  <c r="I20" i="8" s="1"/>
  <c r="I19" i="8" s="1"/>
  <c r="I18" i="8" s="1"/>
  <c r="H33" i="8"/>
  <c r="G33" i="8"/>
  <c r="F33" i="8"/>
  <c r="F20" i="8" s="1"/>
  <c r="Q31" i="8"/>
  <c r="Q30" i="8"/>
  <c r="Q29" i="8"/>
  <c r="Q28" i="8"/>
  <c r="Q27" i="8"/>
  <c r="Q26" i="8"/>
  <c r="Q25" i="8"/>
  <c r="Q24" i="8"/>
  <c r="Q23" i="8"/>
  <c r="Q22" i="8"/>
  <c r="U21" i="8"/>
  <c r="T21" i="8"/>
  <c r="S21" i="8"/>
  <c r="R21" i="8"/>
  <c r="P21" i="8"/>
  <c r="O21" i="8"/>
  <c r="Q21" i="8" s="1"/>
  <c r="N21" i="8"/>
  <c r="M21" i="8"/>
  <c r="L21" i="8"/>
  <c r="K21" i="8"/>
  <c r="J21" i="8"/>
  <c r="I21" i="8"/>
  <c r="H21" i="8"/>
  <c r="G21" i="8"/>
  <c r="F21" i="8"/>
  <c r="T20" i="8"/>
  <c r="S20" i="8"/>
  <c r="P20" i="8"/>
  <c r="O20" i="8"/>
  <c r="Q20" i="8" s="1"/>
  <c r="L20" i="8"/>
  <c r="K20" i="8"/>
  <c r="H20" i="8"/>
  <c r="G20" i="8"/>
  <c r="S19" i="8"/>
  <c r="O19" i="8"/>
  <c r="Q19" i="8" s="1"/>
  <c r="K19" i="8"/>
  <c r="G19" i="8"/>
  <c r="O18" i="8"/>
  <c r="Q18" i="8" s="1"/>
  <c r="K18" i="8"/>
  <c r="G18" i="8"/>
  <c r="R89" i="7"/>
  <c r="T89" i="7" s="1"/>
  <c r="T88" i="7"/>
  <c r="T87" i="7"/>
  <c r="T86" i="7"/>
  <c r="T85" i="7"/>
  <c r="R85" i="7"/>
  <c r="R84" i="7"/>
  <c r="T84" i="7" s="1"/>
  <c r="T83" i="7"/>
  <c r="R82" i="7"/>
  <c r="T82" i="7" s="1"/>
  <c r="T81" i="7" s="1"/>
  <c r="T80" i="7" s="1"/>
  <c r="T64" i="7" s="1"/>
  <c r="T18" i="7" s="1"/>
  <c r="U81" i="7"/>
  <c r="S81" i="7"/>
  <c r="Q81" i="7"/>
  <c r="P81" i="7"/>
  <c r="O81" i="7"/>
  <c r="N81" i="7"/>
  <c r="M81" i="7"/>
  <c r="L81" i="7"/>
  <c r="K81" i="7"/>
  <c r="J81" i="7"/>
  <c r="I81" i="7"/>
  <c r="H81" i="7"/>
  <c r="G81" i="7"/>
  <c r="F81" i="7"/>
  <c r="U80" i="7"/>
  <c r="S80" i="7"/>
  <c r="Q80" i="7"/>
  <c r="P80" i="7"/>
  <c r="O80" i="7"/>
  <c r="N80" i="7"/>
  <c r="M80" i="7"/>
  <c r="L80" i="7"/>
  <c r="K80" i="7"/>
  <c r="J80" i="7"/>
  <c r="I80" i="7"/>
  <c r="H80" i="7"/>
  <c r="G80" i="7"/>
  <c r="F80" i="7"/>
  <c r="U64" i="7"/>
  <c r="S64" i="7"/>
  <c r="Q64" i="7"/>
  <c r="P64" i="7"/>
  <c r="P18" i="7" s="1"/>
  <c r="O64" i="7"/>
  <c r="N64" i="7"/>
  <c r="M64" i="7"/>
  <c r="L64" i="7"/>
  <c r="L18" i="7" s="1"/>
  <c r="K64" i="7"/>
  <c r="J64" i="7"/>
  <c r="I64" i="7"/>
  <c r="H64" i="7"/>
  <c r="H18" i="7" s="1"/>
  <c r="G64" i="7"/>
  <c r="F64" i="7"/>
  <c r="Q19" i="7"/>
  <c r="U18" i="7"/>
  <c r="S18" i="7"/>
  <c r="Q18" i="7"/>
  <c r="O18" i="7"/>
  <c r="N18" i="7"/>
  <c r="M18" i="7"/>
  <c r="K18" i="7"/>
  <c r="J18" i="7"/>
  <c r="I18" i="7"/>
  <c r="G18" i="7"/>
  <c r="F18" i="7"/>
  <c r="U88" i="6"/>
  <c r="T88" i="6"/>
  <c r="S88" i="6"/>
  <c r="S80" i="6" s="1"/>
  <c r="S79" i="6" s="1"/>
  <c r="S63" i="6" s="1"/>
  <c r="S18" i="6" s="1"/>
  <c r="Q88" i="6"/>
  <c r="U87" i="6"/>
  <c r="T87" i="6"/>
  <c r="Q87" i="6"/>
  <c r="U86" i="6"/>
  <c r="T86" i="6"/>
  <c r="Q86" i="6"/>
  <c r="U85" i="6"/>
  <c r="T85" i="6"/>
  <c r="Q85" i="6"/>
  <c r="U84" i="6"/>
  <c r="T84" i="6"/>
  <c r="Q84" i="6"/>
  <c r="U83" i="6"/>
  <c r="T83" i="6"/>
  <c r="Q83" i="6"/>
  <c r="U82" i="6"/>
  <c r="T82" i="6"/>
  <c r="T80" i="6" s="1"/>
  <c r="T79" i="6" s="1"/>
  <c r="T63" i="6" s="1"/>
  <c r="T18" i="6" s="1"/>
  <c r="Q82" i="6"/>
  <c r="U81" i="6"/>
  <c r="T81" i="6"/>
  <c r="Q81" i="6"/>
  <c r="U80" i="6"/>
  <c r="R80" i="6"/>
  <c r="Q80" i="6"/>
  <c r="P80" i="6"/>
  <c r="O80" i="6"/>
  <c r="N80" i="6"/>
  <c r="M80" i="6"/>
  <c r="L80" i="6"/>
  <c r="K80" i="6"/>
  <c r="J80" i="6"/>
  <c r="I80" i="6"/>
  <c r="H80" i="6"/>
  <c r="G80" i="6"/>
  <c r="F80" i="6"/>
  <c r="U79" i="6"/>
  <c r="R79" i="6"/>
  <c r="Q79" i="6"/>
  <c r="P79" i="6"/>
  <c r="O79" i="6"/>
  <c r="N79" i="6"/>
  <c r="M79" i="6"/>
  <c r="L79" i="6"/>
  <c r="K79" i="6"/>
  <c r="J79" i="6"/>
  <c r="I79" i="6"/>
  <c r="H79" i="6"/>
  <c r="G79" i="6"/>
  <c r="F79" i="6"/>
  <c r="U63" i="6"/>
  <c r="U18" i="6" s="1"/>
  <c r="R63" i="6"/>
  <c r="Q63" i="6"/>
  <c r="P63" i="6"/>
  <c r="P18" i="6" s="1"/>
  <c r="O63" i="6"/>
  <c r="N63" i="6"/>
  <c r="M63" i="6"/>
  <c r="M18" i="6" s="1"/>
  <c r="L63" i="6"/>
  <c r="L18" i="6" s="1"/>
  <c r="Q18" i="6" s="1"/>
  <c r="K63" i="6"/>
  <c r="J63" i="6"/>
  <c r="I63" i="6"/>
  <c r="I18" i="6" s="1"/>
  <c r="H63" i="6"/>
  <c r="H18" i="6" s="1"/>
  <c r="G63" i="6"/>
  <c r="F63" i="6"/>
  <c r="Q19" i="6"/>
  <c r="R18" i="6"/>
  <c r="O18" i="6"/>
  <c r="N18" i="6"/>
  <c r="K18" i="6"/>
  <c r="J18" i="6"/>
  <c r="G18" i="6"/>
  <c r="F18" i="6"/>
  <c r="F19" i="8" l="1"/>
  <c r="F18" i="8" s="1"/>
  <c r="J19" i="8"/>
  <c r="J18" i="8" s="1"/>
  <c r="N19" i="8"/>
  <c r="N18" i="8" s="1"/>
  <c r="R19" i="8"/>
  <c r="R18" i="8" s="1"/>
  <c r="T84" i="8"/>
  <c r="T82" i="8" s="1"/>
  <c r="T81" i="8" s="1"/>
  <c r="T64" i="8" s="1"/>
  <c r="T18" i="8" s="1"/>
  <c r="S82" i="8"/>
  <c r="S81" i="8" s="1"/>
  <c r="S64" i="8" s="1"/>
  <c r="S18" i="8" s="1"/>
  <c r="P82" i="8"/>
  <c r="P81" i="8" s="1"/>
  <c r="P64" i="8" s="1"/>
  <c r="P18" i="8" s="1"/>
  <c r="P84" i="8"/>
  <c r="P87" i="8"/>
  <c r="Q84" i="8"/>
  <c r="R81" i="7"/>
  <c r="R80" i="7" s="1"/>
  <c r="R64" i="7" s="1"/>
  <c r="R18" i="7" s="1"/>
  <c r="S59" i="5" l="1"/>
  <c r="T59" i="5" s="1"/>
  <c r="Q59" i="5"/>
  <c r="T58" i="5"/>
  <c r="S58" i="5"/>
  <c r="T57" i="5"/>
  <c r="S57" i="5"/>
  <c r="T56" i="5"/>
  <c r="S56" i="5"/>
  <c r="T55" i="5"/>
  <c r="S55" i="5"/>
  <c r="T54" i="5"/>
  <c r="S54" i="5"/>
  <c r="Q53" i="5"/>
  <c r="Q48" i="5" s="1"/>
  <c r="Q47" i="5" s="1"/>
  <c r="Q30" i="5" s="1"/>
  <c r="S52" i="5"/>
  <c r="T52" i="5" s="1"/>
  <c r="R48" i="5"/>
  <c r="P48" i="5"/>
  <c r="P47" i="5" s="1"/>
  <c r="P30" i="5" s="1"/>
  <c r="O48" i="5"/>
  <c r="N48" i="5"/>
  <c r="M48" i="5"/>
  <c r="L48" i="5"/>
  <c r="L47" i="5" s="1"/>
  <c r="L30" i="5" s="1"/>
  <c r="K48" i="5"/>
  <c r="J48" i="5"/>
  <c r="J47" i="5" s="1"/>
  <c r="I48" i="5"/>
  <c r="H48" i="5"/>
  <c r="H47" i="5" s="1"/>
  <c r="H30" i="5" s="1"/>
  <c r="G48" i="5"/>
  <c r="R47" i="5"/>
  <c r="O47" i="5"/>
  <c r="N47" i="5"/>
  <c r="M47" i="5"/>
  <c r="M30" i="5" s="1"/>
  <c r="K47" i="5"/>
  <c r="I47" i="5"/>
  <c r="I30" i="5" s="1"/>
  <c r="G47" i="5"/>
  <c r="S32" i="5"/>
  <c r="R32" i="5"/>
  <c r="R31" i="5" s="1"/>
  <c r="R30" i="5" s="1"/>
  <c r="Q32" i="5"/>
  <c r="P32" i="5"/>
  <c r="O32" i="5"/>
  <c r="N32" i="5"/>
  <c r="N31" i="5" s="1"/>
  <c r="N30" i="5" s="1"/>
  <c r="M32" i="5"/>
  <c r="L32" i="5"/>
  <c r="K32" i="5"/>
  <c r="J32" i="5"/>
  <c r="J31" i="5" s="1"/>
  <c r="J30" i="5" s="1"/>
  <c r="I32" i="5"/>
  <c r="H32" i="5"/>
  <c r="G32" i="5"/>
  <c r="S31" i="5"/>
  <c r="Q31" i="5"/>
  <c r="P31" i="5"/>
  <c r="O31" i="5"/>
  <c r="O30" i="5" s="1"/>
  <c r="M31" i="5"/>
  <c r="L31" i="5"/>
  <c r="K31" i="5"/>
  <c r="K30" i="5" s="1"/>
  <c r="I31" i="5"/>
  <c r="H31" i="5"/>
  <c r="G31" i="5"/>
  <c r="G30" i="5" s="1"/>
  <c r="S28" i="5"/>
  <c r="R28" i="5"/>
  <c r="Q28" i="5"/>
  <c r="Q25" i="5" s="1"/>
  <c r="P28" i="5"/>
  <c r="O28" i="5"/>
  <c r="N28" i="5"/>
  <c r="M28" i="5"/>
  <c r="M25" i="5" s="1"/>
  <c r="L28" i="5"/>
  <c r="K28" i="5"/>
  <c r="J28" i="5"/>
  <c r="I28" i="5"/>
  <c r="I25" i="5" s="1"/>
  <c r="H28" i="5"/>
  <c r="G28" i="5"/>
  <c r="S26" i="5"/>
  <c r="R26" i="5"/>
  <c r="R25" i="5" s="1"/>
  <c r="Q26" i="5"/>
  <c r="P26" i="5"/>
  <c r="O26" i="5"/>
  <c r="N26" i="5"/>
  <c r="N25" i="5" s="1"/>
  <c r="M26" i="5"/>
  <c r="L26" i="5"/>
  <c r="K26" i="5"/>
  <c r="J26" i="5"/>
  <c r="J25" i="5" s="1"/>
  <c r="I26" i="5"/>
  <c r="H26" i="5"/>
  <c r="G26" i="5"/>
  <c r="S25" i="5"/>
  <c r="P25" i="5"/>
  <c r="O25" i="5"/>
  <c r="L25" i="5"/>
  <c r="K25" i="5"/>
  <c r="H25" i="5"/>
  <c r="G25" i="5"/>
  <c r="S23" i="5"/>
  <c r="R23" i="5"/>
  <c r="Q23" i="5"/>
  <c r="P23" i="5"/>
  <c r="P22" i="5" s="1"/>
  <c r="P18" i="5" s="1"/>
  <c r="P17" i="5" s="1"/>
  <c r="O23" i="5"/>
  <c r="N23" i="5"/>
  <c r="M23" i="5"/>
  <c r="L23" i="5"/>
  <c r="L22" i="5" s="1"/>
  <c r="L18" i="5" s="1"/>
  <c r="L17" i="5" s="1"/>
  <c r="K23" i="5"/>
  <c r="J23" i="5"/>
  <c r="I23" i="5"/>
  <c r="H23" i="5"/>
  <c r="H22" i="5" s="1"/>
  <c r="H18" i="5" s="1"/>
  <c r="H17" i="5" s="1"/>
  <c r="G23" i="5"/>
  <c r="S22" i="5"/>
  <c r="R22" i="5"/>
  <c r="Q22" i="5"/>
  <c r="O22" i="5"/>
  <c r="N22" i="5"/>
  <c r="M22" i="5"/>
  <c r="K22" i="5"/>
  <c r="J22" i="5"/>
  <c r="I22" i="5"/>
  <c r="I18" i="5" s="1"/>
  <c r="I17" i="5" s="1"/>
  <c r="G22" i="5"/>
  <c r="S20" i="5"/>
  <c r="R20" i="5"/>
  <c r="R19" i="5" s="1"/>
  <c r="Q20" i="5"/>
  <c r="P20" i="5"/>
  <c r="O20" i="5"/>
  <c r="N20" i="5"/>
  <c r="N19" i="5" s="1"/>
  <c r="M20" i="5"/>
  <c r="L20" i="5"/>
  <c r="K20" i="5"/>
  <c r="J20" i="5"/>
  <c r="J19" i="5" s="1"/>
  <c r="I20" i="5"/>
  <c r="H20" i="5"/>
  <c r="G20" i="5"/>
  <c r="S19" i="5"/>
  <c r="S18" i="5" s="1"/>
  <c r="Q19" i="5"/>
  <c r="P19" i="5"/>
  <c r="O19" i="5"/>
  <c r="O18" i="5" s="1"/>
  <c r="M19" i="5"/>
  <c r="L19" i="5"/>
  <c r="K19" i="5"/>
  <c r="K18" i="5" s="1"/>
  <c r="I19" i="5"/>
  <c r="H19" i="5"/>
  <c r="G19" i="5"/>
  <c r="G18" i="5" s="1"/>
  <c r="G17" i="5" s="1"/>
  <c r="H19" i="3"/>
  <c r="I19" i="3"/>
  <c r="J19" i="3"/>
  <c r="K19" i="3"/>
  <c r="L19" i="3"/>
  <c r="L18" i="3" s="1"/>
  <c r="M19" i="3"/>
  <c r="N19" i="3"/>
  <c r="O19" i="3"/>
  <c r="P19" i="3"/>
  <c r="Q19" i="3"/>
  <c r="R19" i="3"/>
  <c r="S19" i="3"/>
  <c r="T19" i="3"/>
  <c r="G19" i="3"/>
  <c r="H32" i="3"/>
  <c r="I32" i="3"/>
  <c r="I31" i="3" s="1"/>
  <c r="P32" i="3"/>
  <c r="Q32" i="3"/>
  <c r="H33" i="3"/>
  <c r="I33" i="3"/>
  <c r="J33" i="3"/>
  <c r="J32" i="3" s="1"/>
  <c r="J31" i="3" s="1"/>
  <c r="K33" i="3"/>
  <c r="K32" i="3" s="1"/>
  <c r="L33" i="3"/>
  <c r="L32" i="3" s="1"/>
  <c r="L31" i="3" s="1"/>
  <c r="M33" i="3"/>
  <c r="M32" i="3" s="1"/>
  <c r="M31" i="3" s="1"/>
  <c r="N33" i="3"/>
  <c r="N32" i="3" s="1"/>
  <c r="N31" i="3" s="1"/>
  <c r="O33" i="3"/>
  <c r="O32" i="3" s="1"/>
  <c r="P33" i="3"/>
  <c r="Q33" i="3"/>
  <c r="R33" i="3"/>
  <c r="R32" i="3" s="1"/>
  <c r="R31" i="3" s="1"/>
  <c r="S33" i="3"/>
  <c r="S32" i="3" s="1"/>
  <c r="T33" i="3"/>
  <c r="T32" i="3" s="1"/>
  <c r="G32" i="3"/>
  <c r="G33" i="3"/>
  <c r="L47" i="3"/>
  <c r="H48" i="3"/>
  <c r="H47" i="3" s="1"/>
  <c r="I48" i="3"/>
  <c r="I47" i="3" s="1"/>
  <c r="J48" i="3"/>
  <c r="J47" i="3" s="1"/>
  <c r="K48" i="3"/>
  <c r="K47" i="3" s="1"/>
  <c r="L48" i="3"/>
  <c r="M48" i="3"/>
  <c r="M47" i="3" s="1"/>
  <c r="N48" i="3"/>
  <c r="N47" i="3" s="1"/>
  <c r="O48" i="3"/>
  <c r="O47" i="3" s="1"/>
  <c r="P48" i="3"/>
  <c r="P47" i="3" s="1"/>
  <c r="R48" i="3"/>
  <c r="R47" i="3" s="1"/>
  <c r="G48" i="3"/>
  <c r="G47" i="3" s="1"/>
  <c r="Q59" i="3"/>
  <c r="S59" i="3" s="1"/>
  <c r="T59" i="3" s="1"/>
  <c r="S58" i="3"/>
  <c r="T58" i="3" s="1"/>
  <c r="S57" i="3"/>
  <c r="T57" i="3" s="1"/>
  <c r="S56" i="3"/>
  <c r="T56" i="3" s="1"/>
  <c r="S55" i="3"/>
  <c r="T55" i="3" s="1"/>
  <c r="S54" i="3"/>
  <c r="T54" i="3" s="1"/>
  <c r="Q53" i="3"/>
  <c r="S53" i="3" s="1"/>
  <c r="T53" i="3" s="1"/>
  <c r="S52" i="3"/>
  <c r="T52" i="3" s="1"/>
  <c r="T48" i="3" s="1"/>
  <c r="T47" i="3" s="1"/>
  <c r="W18" i="2"/>
  <c r="W31" i="2"/>
  <c r="W32" i="2"/>
  <c r="W33" i="2"/>
  <c r="W48" i="2"/>
  <c r="W47" i="2" s="1"/>
  <c r="V31" i="2"/>
  <c r="V18" i="2" s="1"/>
  <c r="V32" i="2"/>
  <c r="V33" i="2"/>
  <c r="V19" i="2"/>
  <c r="V20" i="2"/>
  <c r="V21" i="2"/>
  <c r="V23" i="2"/>
  <c r="V24" i="2"/>
  <c r="V26" i="2"/>
  <c r="V27" i="2"/>
  <c r="V29" i="2"/>
  <c r="U18" i="2"/>
  <c r="G32" i="2"/>
  <c r="G31" i="2" s="1"/>
  <c r="V48" i="2"/>
  <c r="V47" i="2" s="1"/>
  <c r="S48" i="2"/>
  <c r="S47" i="2" s="1"/>
  <c r="R47" i="2"/>
  <c r="R48" i="2"/>
  <c r="Q48" i="2"/>
  <c r="Q47" i="2" s="1"/>
  <c r="P47" i="2"/>
  <c r="P31" i="2" s="1"/>
  <c r="P18" i="2" s="1"/>
  <c r="P48" i="2"/>
  <c r="O48" i="2"/>
  <c r="O47" i="2" s="1"/>
  <c r="N47" i="2"/>
  <c r="N48" i="2"/>
  <c r="L48" i="2"/>
  <c r="L47" i="2" s="1"/>
  <c r="J47" i="2"/>
  <c r="J48" i="2"/>
  <c r="G48" i="2"/>
  <c r="G47" i="2" s="1"/>
  <c r="U59" i="2"/>
  <c r="W59" i="2" s="1"/>
  <c r="W58" i="2"/>
  <c r="W57" i="2"/>
  <c r="W56" i="2"/>
  <c r="X56" i="2" s="1"/>
  <c r="X55" i="2"/>
  <c r="W55" i="2"/>
  <c r="W54" i="2"/>
  <c r="U53" i="2"/>
  <c r="W53" i="2" s="1"/>
  <c r="W52" i="2"/>
  <c r="J18" i="5" l="1"/>
  <c r="J17" i="5" s="1"/>
  <c r="N18" i="5"/>
  <c r="N17" i="5" s="1"/>
  <c r="R18" i="5"/>
  <c r="R17" i="5" s="1"/>
  <c r="O17" i="5"/>
  <c r="Q18" i="5"/>
  <c r="Q17" i="5" s="1"/>
  <c r="K17" i="5"/>
  <c r="M18" i="5"/>
  <c r="M17" i="5" s="1"/>
  <c r="S48" i="5"/>
  <c r="S47" i="5" s="1"/>
  <c r="S30" i="5" s="1"/>
  <c r="S17" i="5" s="1"/>
  <c r="S53" i="5"/>
  <c r="T53" i="5" s="1"/>
  <c r="T18" i="3"/>
  <c r="G31" i="3"/>
  <c r="T31" i="3"/>
  <c r="G18" i="3"/>
  <c r="H31" i="3"/>
  <c r="H18" i="3" s="1"/>
  <c r="P31" i="3"/>
  <c r="P18" i="3" s="1"/>
  <c r="Q48" i="3"/>
  <c r="Q47" i="3" s="1"/>
  <c r="R18" i="3"/>
  <c r="N18" i="3"/>
  <c r="J18" i="3"/>
  <c r="S48" i="3"/>
  <c r="S47" i="3" s="1"/>
  <c r="Q31" i="3"/>
  <c r="S31" i="3"/>
  <c r="S18" i="3" s="1"/>
  <c r="O31" i="3"/>
  <c r="O18" i="3" s="1"/>
  <c r="K31" i="3"/>
  <c r="K18" i="3" s="1"/>
  <c r="Q18" i="3"/>
  <c r="M18" i="3"/>
  <c r="I18" i="3"/>
  <c r="U48" i="2"/>
  <c r="U47" i="2" s="1"/>
  <c r="U31" i="2" s="1"/>
  <c r="X53" i="2"/>
  <c r="X54" i="2"/>
  <c r="X58" i="2"/>
  <c r="X59" i="2"/>
  <c r="X52" i="2"/>
  <c r="X48" i="2" s="1"/>
  <c r="X47" i="2" s="1"/>
  <c r="X57" i="2"/>
</calcChain>
</file>

<file path=xl/sharedStrings.xml><?xml version="1.0" encoding="utf-8"?>
<sst xmlns="http://schemas.openxmlformats.org/spreadsheetml/2006/main" count="1150" uniqueCount="282">
  <si>
    <t>AGENCIA DE DESARROLLO LOCAL DE ITAGUI</t>
  </si>
  <si>
    <t>900590434</t>
  </si>
  <si>
    <t>Página 1/1</t>
  </si>
  <si>
    <t>INFORME MENSUAL DE EJECUCIÓN DEL PRESUPUESTO DE INGRESOS CONTRALORIA</t>
  </si>
  <si>
    <t>SECCIÓN</t>
  </si>
  <si>
    <t>0900</t>
  </si>
  <si>
    <t>UNIDAD EJECUTORA</t>
  </si>
  <si>
    <t>59</t>
  </si>
  <si>
    <t>REGIONAL</t>
  </si>
  <si>
    <t>0434</t>
  </si>
  <si>
    <t>MES</t>
  </si>
  <si>
    <t>VIGENCIA</t>
  </si>
  <si>
    <t>Presupuesto</t>
  </si>
  <si>
    <t>Reconocimientos</t>
  </si>
  <si>
    <t>Recaudos</t>
  </si>
  <si>
    <t>Traslados</t>
  </si>
  <si>
    <t>Modificaciones</t>
  </si>
  <si>
    <t>Código
Contable</t>
  </si>
  <si>
    <t>Denominacion del Numeral Rentistico</t>
  </si>
  <si>
    <t>Inicial</t>
  </si>
  <si>
    <t>Adicion</t>
  </si>
  <si>
    <t>Reduccion</t>
  </si>
  <si>
    <t>Definitivo</t>
  </si>
  <si>
    <t xml:space="preserve">Meses 
Anteriores
</t>
  </si>
  <si>
    <t>Del
Mes</t>
  </si>
  <si>
    <t xml:space="preserve">Total
</t>
  </si>
  <si>
    <t xml:space="preserve">Porcentaje por  Ejecutar
</t>
  </si>
  <si>
    <t>Meses 
Anteriores</t>
  </si>
  <si>
    <t>Del 
Mes</t>
  </si>
  <si>
    <t>Saldo de Apropiacion</t>
  </si>
  <si>
    <t xml:space="preserve">1     </t>
  </si>
  <si>
    <t>INGRESOS TOTALES</t>
  </si>
  <si>
    <t xml:space="preserve">11     </t>
  </si>
  <si>
    <t>INGRESOS CORRIENTES</t>
  </si>
  <si>
    <t xml:space="preserve">1101     </t>
  </si>
  <si>
    <t>INGRESOS DE EXPLOTACION</t>
  </si>
  <si>
    <t xml:space="preserve">110101     </t>
  </si>
  <si>
    <t>VENTA DE BIENES Y SERVICIOS</t>
  </si>
  <si>
    <t>ADMINISTRACION DE PROYECTOS</t>
  </si>
  <si>
    <t xml:space="preserve">1102     </t>
  </si>
  <si>
    <t>APORTES Y TRANSFERENCIAS</t>
  </si>
  <si>
    <t xml:space="preserve">110201     </t>
  </si>
  <si>
    <t>APORTES DIRECTOS</t>
  </si>
  <si>
    <t>TRANSFERENCIAS MUNICIPIO DE ITAGUI</t>
  </si>
  <si>
    <t xml:space="preserve">1103     </t>
  </si>
  <si>
    <t>OTROS INGRESOS CORRIENTES</t>
  </si>
  <si>
    <t xml:space="preserve">110302     </t>
  </si>
  <si>
    <t>INGRESOS FINANCIEROS</t>
  </si>
  <si>
    <t>INGRESOS FINANCIEROS PROPIOS</t>
  </si>
  <si>
    <t xml:space="preserve">110303     </t>
  </si>
  <si>
    <t>RECONOCIMIENTO INCAPACIDADES</t>
  </si>
  <si>
    <t>INCAPACIDADES SEGURIDAD SOCIAL</t>
  </si>
  <si>
    <t xml:space="preserve">12     </t>
  </si>
  <si>
    <t>INGRESOS DE CAPITAL</t>
  </si>
  <si>
    <t xml:space="preserve">1204     </t>
  </si>
  <si>
    <t>OTROS RECURSOS DE CAPITAL</t>
  </si>
  <si>
    <t xml:space="preserve">120401     </t>
  </si>
  <si>
    <t>DEL NIVEL MUNICIPAL</t>
  </si>
  <si>
    <t>CONVENIO INTERADMON DE ASOCIACION 049 DE 2017 MUNICIPIO ITAGUI - ADELI MODERNIZACION, ORNATO Y AHORRO ENERGETICO</t>
  </si>
  <si>
    <t>CONVENIO 049 PROYECTO 4, GESTIÓN SOCIAL Y PREDIAL AYURÁ Y COMPRA DE PREDIOS INDUAMÉRICA (ADICIÓN 6)</t>
  </si>
  <si>
    <t>CONVENIO INTERADMINISTRATIVO N° SI 330 - 2018 PARA PONER EN MARCHA EL PROYECTO DEL CENTRO DE DESARROLLO CULTURAL Y AMBIENTAL EL CARIBE</t>
  </si>
  <si>
    <t>CONVENIO INTERADMINISTRATIVO N°SI334 - 2018 PARA PONER EN MARCHA EL PROYECTO DE REPOSICION DE LA INFRAESTRUCTURA FISICA DEL CENTRO DE SALUD SANTA MARIA DE LA ESE HOSPITAL DEL SUR GABRIEL JARAMILLO PIEDRAHITA</t>
  </si>
  <si>
    <t>CONVENIO INTERADMINISTRATIVO N°SI 349 - 2018  PARA LA CONSTRUCCIÓN Y RENOVACIÓN DEL COMPLEJO DEPORTIVO OSCAR LÓPEZ ESCOBAR DEL MUNICIPIO DE ITAGÜÍ</t>
  </si>
  <si>
    <t>CONVENIO INTERADMINISTRATIVO N° SI-278-2019  PROYECTO DE MODERNIZACIÓN DEL ESPACIO PÚBLICO Y/O EQUIPAMIENTO EN EL MUNICIPIO</t>
  </si>
  <si>
    <t xml:space="preserve">RECUPERACION INTERESES HALLAZGOS FISCALES </t>
  </si>
  <si>
    <t>CONTRATO INTERADMINISTRATIVO SI-251-2020 MANTENIMIENTO DE LA MALLA VIAL Y MEJORAMIENTO DE LA MOVILIDAD PEATONAL</t>
  </si>
  <si>
    <t>CONTRATO INTERADMINISTRATIVO SI-251-2020 MEJORAMIENTO DE LOS ESCENARIOS RECREATIVOS, DEPORTIVOS Y EDIFICIOS DE USO INSTITUCIONAL DEL MUNICIPIO DE ITAGÜÍ</t>
  </si>
  <si>
    <t xml:space="preserve">ACTA DE EJECUCIÓN NO. 3 CONVENIO MARCO DE COOPERACIÓN NO. 001-2019 </t>
  </si>
  <si>
    <t>CONVENIO INTERADMINISTRATIVO SGM-317-2020 PARA LA EJECUCIÓN DE MEDIDAS POLICIVAS EJERCIDAS POR LA DIRECCIÓN ADMINISTRATIVA, AUTORIDAD ESPECIAL DE POLICIA, INTEGRIDAD URBANISTICA DEL MUNICIPIO</t>
  </si>
  <si>
    <t>CONTRATO INTERADMINISTRATIVO SI-324-2020 DESARROLLO DE ACTIVIDADES INHERENTES A LA FASE DE ESTUDIOS Y DISEÑOS DE LOS PROYECTOS DE INVERSIÓN DEL MUNICIPIO</t>
  </si>
  <si>
    <t>CONVENIO INTERADMINISTRATIVO SI-337-2020 PROYECTO DE ILUMINACIÓN ORNAMENTAL EN LA TEMPORDA NAVIDEÑA EN EL MUNICIPIO DE ITAGÜÍ</t>
  </si>
  <si>
    <t xml:space="preserve">1205     </t>
  </si>
  <si>
    <t>RECURSOS DEL BALANCE Y CXC</t>
  </si>
  <si>
    <t xml:space="preserve">120501     </t>
  </si>
  <si>
    <t>RECURSOS DEL BALANCE</t>
  </si>
  <si>
    <t>ADMINISTRACION DE PROYECTO VIG. ANTERIOR</t>
  </si>
  <si>
    <t>TRANS MUNICIPIO DE ITAGUI VIG. ANTERIOR</t>
  </si>
  <si>
    <t>EXISTENCIA CAJA Y BANCO RECURSOS PROPIOS</t>
  </si>
  <si>
    <t>Nombre reporte : PSRPIEjecucionMensualContraloria</t>
  </si>
  <si>
    <t>LICENCIADO A: [AGENCIA DE DESARROLLO LOCAL DE ITAGUI] NIT [900590434-8]</t>
  </si>
  <si>
    <t>101</t>
  </si>
  <si>
    <t>115</t>
  </si>
  <si>
    <t>126</t>
  </si>
  <si>
    <t>128</t>
  </si>
  <si>
    <t>129</t>
  </si>
  <si>
    <t>130</t>
  </si>
  <si>
    <t>134</t>
  </si>
  <si>
    <t>105</t>
  </si>
  <si>
    <t>143</t>
  </si>
  <si>
    <t>144</t>
  </si>
  <si>
    <t>145</t>
  </si>
  <si>
    <t>146</t>
  </si>
  <si>
    <t>147</t>
  </si>
  <si>
    <t>148</t>
  </si>
  <si>
    <t>12050112118</t>
  </si>
  <si>
    <t>12050112128</t>
  </si>
  <si>
    <t>12050112129</t>
  </si>
  <si>
    <t>12050112130</t>
  </si>
  <si>
    <t>12050112131</t>
  </si>
  <si>
    <t>12050112132</t>
  </si>
  <si>
    <t>12050112133</t>
  </si>
  <si>
    <t>12050112134</t>
  </si>
  <si>
    <t>118</t>
  </si>
  <si>
    <t>131</t>
  </si>
  <si>
    <t>132</t>
  </si>
  <si>
    <t>133</t>
  </si>
  <si>
    <t>CXC Conv Interadmon de Asociacion 049 de 2017 Municipio Itagui - ADELI Modernizacion, Ornato y Ahorro Energetico</t>
  </si>
  <si>
    <t xml:space="preserve">CXC Convenio Interadministrativo N° SI-330 - 2018 para poner en marcha el proyecto del centro de desarrollo cultural y ambiental el caribe </t>
  </si>
  <si>
    <t>CXC Convenio Interadministrativo N°SI-334 - 2018 para poner en marcha el proyecto de reposicion de la infraestructura fisica del centro de salud Santa Maria de la ESE hospital del sur Gabriel Jaramillo Piedrahita</t>
  </si>
  <si>
    <t>CXC Convenio Interadministrativo SI 349-2018 para la construcción y renovación del complejo deportivo Oscar López Escobar del Municipio de Itagüí</t>
  </si>
  <si>
    <t>CXC Convenio interadministrativo N° SGM 070 - 2019 proyecto de educación y cultura ciudadana, con gestores y vigías pedagógicos del espacio publico en el Municipio de Itagüí</t>
  </si>
  <si>
    <t xml:space="preserve">CXC Convenio Interadministrativo N° SM - 089 -2019 proyecto de modernizacion y actualizacion de la red semaforica del Municipio de Itagüí </t>
  </si>
  <si>
    <t>CXC Convenio Interadministrativo N° SI-240-2019 primera fase de demolición del proyecto INDUAMERICA</t>
  </si>
  <si>
    <t>CXC Convenio interadministrativo N° SI-278-2019  proyecto de modernización del espacio público y/o equipamiento en el Municipio</t>
  </si>
  <si>
    <t xml:space="preserve">12050100101     </t>
  </si>
  <si>
    <t xml:space="preserve">12050101101     </t>
  </si>
  <si>
    <t xml:space="preserve">12050113101     </t>
  </si>
  <si>
    <t xml:space="preserve">12040140148     </t>
  </si>
  <si>
    <t xml:space="preserve">12040140147    </t>
  </si>
  <si>
    <t xml:space="preserve">12040140146     </t>
  </si>
  <si>
    <t xml:space="preserve">12040139145   </t>
  </si>
  <si>
    <t xml:space="preserve">12040138144     </t>
  </si>
  <si>
    <t xml:space="preserve">12040137143     </t>
  </si>
  <si>
    <t xml:space="preserve">12040136105     </t>
  </si>
  <si>
    <t xml:space="preserve">12040133134     </t>
  </si>
  <si>
    <t xml:space="preserve">12040129130     </t>
  </si>
  <si>
    <t xml:space="preserve">12040128129     </t>
  </si>
  <si>
    <t xml:space="preserve">12040127128     </t>
  </si>
  <si>
    <t xml:space="preserve">12040124126     </t>
  </si>
  <si>
    <t xml:space="preserve">12040100115     </t>
  </si>
  <si>
    <t xml:space="preserve">11030300101     </t>
  </si>
  <si>
    <t xml:space="preserve">11030200102     </t>
  </si>
  <si>
    <t xml:space="preserve">11020100101     </t>
  </si>
  <si>
    <t xml:space="preserve">11010101102     </t>
  </si>
  <si>
    <t>Fuente</t>
  </si>
  <si>
    <t xml:space="preserve">12040139145     </t>
  </si>
  <si>
    <t xml:space="preserve">12040140147     </t>
  </si>
  <si>
    <t>MES 11</t>
  </si>
  <si>
    <t>VIGENCIA 2020</t>
  </si>
  <si>
    <t>CONTRATO INTERADMINISTRATIVO 05467-100-1201-005-2020 CELEBRADO CON EL MUNICIPIO DE MONTEBELLO PARA PONER LA EJECUCIÓN DEL CONVENIO INTERADMINISTRATIVO NO. 040-COV2009-84 SUSCRITO CON CORANTIOQUIA</t>
  </si>
  <si>
    <t>149</t>
  </si>
  <si>
    <t xml:space="preserve">12040140149     </t>
  </si>
  <si>
    <t>INFORME MENSUAL DE EJECUCIÓN DEL PRESUPUESTO DE GASTOS CONTRALORIA</t>
  </si>
  <si>
    <t>MES 10</t>
  </si>
  <si>
    <t>Compromisos</t>
  </si>
  <si>
    <t>Pagos</t>
  </si>
  <si>
    <t>CDP'S</t>
  </si>
  <si>
    <t>OBL'S</t>
  </si>
  <si>
    <t xml:space="preserve">2    </t>
  </si>
  <si>
    <t>GASTOS TOTALES</t>
  </si>
  <si>
    <t xml:space="preserve">21    </t>
  </si>
  <si>
    <t>GASTOS DE FUNCIONAMIENTO</t>
  </si>
  <si>
    <t xml:space="preserve">2101    </t>
  </si>
  <si>
    <t>GASTOS DE PERSONAL</t>
  </si>
  <si>
    <t xml:space="preserve">210101    </t>
  </si>
  <si>
    <t>SERVICIOS PERSONALES DIRECTOS</t>
  </si>
  <si>
    <t xml:space="preserve">21010100102    </t>
  </si>
  <si>
    <t>SUELDOS</t>
  </si>
  <si>
    <t xml:space="preserve">21010101102    </t>
  </si>
  <si>
    <t>PRIMA DE NAVIDAD</t>
  </si>
  <si>
    <t xml:space="preserve">21010102102    </t>
  </si>
  <si>
    <t>PRIMA DE VACACIONES</t>
  </si>
  <si>
    <t xml:space="preserve">21010103102    </t>
  </si>
  <si>
    <t>VACACIONES</t>
  </si>
  <si>
    <t xml:space="preserve">21010104102    </t>
  </si>
  <si>
    <t>BONIFICACION POR RECREACION</t>
  </si>
  <si>
    <t xml:space="preserve">21010105102    </t>
  </si>
  <si>
    <t>BONIFICACION POR SERVICIOS DECRETO NACIONAL</t>
  </si>
  <si>
    <t xml:space="preserve">21010106102    </t>
  </si>
  <si>
    <t>PRIMA DE SERVICIOS</t>
  </si>
  <si>
    <t xml:space="preserve">21010107102    </t>
  </si>
  <si>
    <t>CESANTIAS</t>
  </si>
  <si>
    <t xml:space="preserve">21010108102    </t>
  </si>
  <si>
    <t>INTERESES A LAS CESANTIAS</t>
  </si>
  <si>
    <t xml:space="preserve">21010109102    </t>
  </si>
  <si>
    <t>BIENESTAR LABORAL Y CAPACITACIONES</t>
  </si>
  <si>
    <t xml:space="preserve">21010110102    </t>
  </si>
  <si>
    <t>VIATICOS Y GASTOS DE VIAJE</t>
  </si>
  <si>
    <t xml:space="preserve">210102    </t>
  </si>
  <si>
    <t>SERVICIOS PERSONALES INDIRECTOS</t>
  </si>
  <si>
    <t xml:space="preserve">21010202102    </t>
  </si>
  <si>
    <t>FORTALECIMIENTO INSTITUCIONAL</t>
  </si>
  <si>
    <t xml:space="preserve">210103    </t>
  </si>
  <si>
    <t xml:space="preserve">APORTES PREVISION Y SEGURIDAD SOCIAL </t>
  </si>
  <si>
    <t xml:space="preserve">21010300102    </t>
  </si>
  <si>
    <t>APORTES A SALUD</t>
  </si>
  <si>
    <t xml:space="preserve">21010301102    </t>
  </si>
  <si>
    <t>APORTES PARA PENSIONES</t>
  </si>
  <si>
    <t xml:space="preserve">21010302102    </t>
  </si>
  <si>
    <t>APORTES PARA RIESGOS PROFESIONALES</t>
  </si>
  <si>
    <t xml:space="preserve">210105    </t>
  </si>
  <si>
    <t>CONTRIBUCIONES PARAFISCALES</t>
  </si>
  <si>
    <t xml:space="preserve">21010500102    </t>
  </si>
  <si>
    <t>CAJA DE COMPENSACION FAMILIAR</t>
  </si>
  <si>
    <t xml:space="preserve">21010501102    </t>
  </si>
  <si>
    <t>ICBF</t>
  </si>
  <si>
    <t xml:space="preserve">21010502102    </t>
  </si>
  <si>
    <t>SENA</t>
  </si>
  <si>
    <t xml:space="preserve">2102    </t>
  </si>
  <si>
    <t>GASTOS GENERALES</t>
  </si>
  <si>
    <t xml:space="preserve">210201    </t>
  </si>
  <si>
    <t>ADQUISICION DE BIENES</t>
  </si>
  <si>
    <t xml:space="preserve">21020100102    </t>
  </si>
  <si>
    <t>MATERIALES Y SUMINISTROS</t>
  </si>
  <si>
    <t xml:space="preserve">210202    </t>
  </si>
  <si>
    <t>ADQUISICION DE SERVICIOS</t>
  </si>
  <si>
    <t xml:space="preserve">21020201102    </t>
  </si>
  <si>
    <t>SEGUROS Y POLIZAS</t>
  </si>
  <si>
    <t xml:space="preserve">21020204102    </t>
  </si>
  <si>
    <t>GASTOS VARIOS E IMPREVISTOS</t>
  </si>
  <si>
    <t xml:space="preserve">21020205102    </t>
  </si>
  <si>
    <t>SERVICIOS DE COMUNICACION</t>
  </si>
  <si>
    <t xml:space="preserve">21020207102    </t>
  </si>
  <si>
    <t>ACTUALIZACION Y SOPORTE SOFTWARE ADMINISTRATIVO Y FINANCIERO</t>
  </si>
  <si>
    <t xml:space="preserve">21020209102    </t>
  </si>
  <si>
    <t>ADQUISICION MUEBLES Y EQUIPOS DE OFICINA</t>
  </si>
  <si>
    <t xml:space="preserve">210203    </t>
  </si>
  <si>
    <t>IMPUESTOS Y MULTAS</t>
  </si>
  <si>
    <t xml:space="preserve">21020300102    </t>
  </si>
  <si>
    <t>IMPUESTOS MUNICIPALES</t>
  </si>
  <si>
    <t xml:space="preserve">21020301102    </t>
  </si>
  <si>
    <t>IMPUESTOS NACIONALES</t>
  </si>
  <si>
    <t xml:space="preserve">210204    </t>
  </si>
  <si>
    <t>GASTOS FINANCIEROS</t>
  </si>
  <si>
    <t xml:space="preserve">21020400102    </t>
  </si>
  <si>
    <t>CHEQUERAS LIBRETAS</t>
  </si>
  <si>
    <t xml:space="preserve">21020401102    </t>
  </si>
  <si>
    <t>GRAVAMEN MOVIMIENTOS FINANCIEROS</t>
  </si>
  <si>
    <t xml:space="preserve">21020402102    </t>
  </si>
  <si>
    <t>COMISIONES</t>
  </si>
  <si>
    <t xml:space="preserve">21020403102    </t>
  </si>
  <si>
    <t>RETENCION RENDIMIENTOS FINANCIEROS</t>
  </si>
  <si>
    <t xml:space="preserve">21020404102    </t>
  </si>
  <si>
    <t>OTROS GASTOS FINANCIEROS</t>
  </si>
  <si>
    <t xml:space="preserve">210205    </t>
  </si>
  <si>
    <t>GASTOS LEGALES</t>
  </si>
  <si>
    <t xml:space="preserve">21020500102    </t>
  </si>
  <si>
    <t>ESTAMPILLAS MUNICIPALES</t>
  </si>
  <si>
    <t xml:space="preserve">25    </t>
  </si>
  <si>
    <t xml:space="preserve">2501    </t>
  </si>
  <si>
    <t xml:space="preserve">250101    </t>
  </si>
  <si>
    <t>CONVENIOS INTERADMINISTRATIVOS</t>
  </si>
  <si>
    <t xml:space="preserve">25010100115    </t>
  </si>
  <si>
    <t>CONV INTERADMON DE ASOCIACION 049 DE 2017 MUNICIPIO ITAGUI - ADELI MODERNIZACION, ORNATO Y AHORRO ENERGETICO</t>
  </si>
  <si>
    <t xml:space="preserve">250101110126    </t>
  </si>
  <si>
    <t xml:space="preserve">CONVENIO 049 PROYECTO 4, GESTIÓN SOCIAL Y PREDIAL AYURÁ Y COMPRA DE PREDIOS INDUAMÉRICA (ADICIÓN 6) </t>
  </si>
  <si>
    <t xml:space="preserve">25010112128    </t>
  </si>
  <si>
    <t xml:space="preserve">25010113129    </t>
  </si>
  <si>
    <t xml:space="preserve">CONVENIO INTERADMINISTRATIVO N°SI334 - 2018 PARA PONER EN MARCHA EL PROYECTO DE REPOSICION DE LA INFRAESTRUCTURA FISICA DEL CENTRO DE SALUD SANTA MARIA DE LA ESE HOSPITAL DEL SUR GABRIEL JARAMILLO PIEDRAHITA </t>
  </si>
  <si>
    <t xml:space="preserve">25010114130    </t>
  </si>
  <si>
    <t xml:space="preserve">EJECUCIÓN CONVENIO INTERADMINISTRATIVO N°SI 349 - 2018  PARA LA CONSTRUCCIÓN Y RENOVACIÓN DEL COMPLEJO DEPORTIVO OSCAR LÓPEZ ESCOBAR DEL MUNICIPIO DE ITAGÜÍ </t>
  </si>
  <si>
    <t xml:space="preserve">25010118134    </t>
  </si>
  <si>
    <t xml:space="preserve">CONVENIO INTERADMINISTRATIVO N° SI-278-2019  PROYECTO DE MODERNIZACIÓN DEL ESPACIO PÚBLICO Y/O EQUIPAMIENTO EN EL MUNICIPIO </t>
  </si>
  <si>
    <t xml:space="preserve">25010123143    </t>
  </si>
  <si>
    <t xml:space="preserve">25010123144    </t>
  </si>
  <si>
    <t xml:space="preserve">250102    </t>
  </si>
  <si>
    <t>CONTRATO INTERADMINISTRATIVO</t>
  </si>
  <si>
    <t xml:space="preserve">25010221141    </t>
  </si>
  <si>
    <t>141</t>
  </si>
  <si>
    <t xml:space="preserve">25010222142    </t>
  </si>
  <si>
    <t>142</t>
  </si>
  <si>
    <t xml:space="preserve">CONTRATO INTERADMINISTRATIVO SI-251-2020 MEJORAMIENTO DE LOS ESCENARIOS RECREATIVOS, DEPORTIVOS Y EDIFICIOS DE USO INSTITUCIONAL DEL MUNICIPIO DE ITAGÜÍ </t>
  </si>
  <si>
    <t xml:space="preserve">25010224144    </t>
  </si>
  <si>
    <t xml:space="preserve">25010224145    </t>
  </si>
  <si>
    <t>2502</t>
  </si>
  <si>
    <t>250201</t>
  </si>
  <si>
    <t xml:space="preserve">RECURSOS DEL BALANCE </t>
  </si>
  <si>
    <t>25020113118</t>
  </si>
  <si>
    <t>25020113128</t>
  </si>
  <si>
    <t>25020113129</t>
  </si>
  <si>
    <t>25020113130</t>
  </si>
  <si>
    <t>25020113131</t>
  </si>
  <si>
    <t>25020113132</t>
  </si>
  <si>
    <t>25020113133</t>
  </si>
  <si>
    <t>25020113134</t>
  </si>
  <si>
    <t>Nombre reporte : PSRPGEjecucionMensualContraloria2</t>
  </si>
  <si>
    <t xml:space="preserve">21010300102   </t>
  </si>
  <si>
    <t xml:space="preserve">21010501102   </t>
  </si>
  <si>
    <t xml:space="preserve">21020209103    </t>
  </si>
  <si>
    <t xml:space="preserve">MANTENIMIENTO Y REPARACIONES </t>
  </si>
  <si>
    <t>MES 12</t>
  </si>
  <si>
    <t xml:space="preserve">25010224146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</si>
</sst>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8" formatCode="&quot;$&quot;#,##0.00;[Red]\-&quot;$&quot;#,##0.00"/>
    <numFmt numFmtId="164" formatCode="[$$-240A]#,##0.00;\-[$$-240A]#,##0.00;[$$-240A]#,##0.00;@"/>
    <numFmt numFmtId="165" formatCode="#.00"/>
    <numFmt numFmtId="166" formatCode="[$$-240A]\ #,##0.00;\-[$$-240A]\ #,##0.00"/>
  </numFmts>
  <fonts count="13" x14ac:knownFonts="1">
    <font>
      <sz val="11"/>
      <color theme="1"/>
      <name val="Calibri"/>
      <family val="2"/>
      <scheme val="minor"/>
    </font>
    <font>
      <b/>
      <sz val="12"/>
      <color rgb="FF000000"/>
      <name val="Tahoma"/>
      <family val="2"/>
    </font>
    <font>
      <sz val="8"/>
      <color rgb="FF000000"/>
      <name val="Tahoma"/>
      <family val="2"/>
    </font>
    <font>
      <b/>
      <sz val="14"/>
      <color rgb="FF000000"/>
      <name val="Tahoma"/>
      <family val="2"/>
    </font>
    <font>
      <sz val="6"/>
      <color rgb="FF000000"/>
      <name val="Tahoma"/>
      <family val="2"/>
    </font>
    <font>
      <sz val="8"/>
      <color rgb="FF6D6D6D"/>
      <name val="Tahoma"/>
      <family val="2"/>
    </font>
    <font>
      <sz val="10"/>
      <color indexed="8"/>
      <name val="ARIAL"/>
      <charset val="1"/>
    </font>
    <font>
      <sz val="6"/>
      <name val="Tahoma"/>
      <family val="2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8"/>
      <color rgb="FFFF0000"/>
      <name val="Tahoma"/>
      <family val="2"/>
    </font>
    <font>
      <sz val="8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009999"/>
        <bgColor indexed="64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</borders>
  <cellStyleXfs count="4">
    <xf numFmtId="0" fontId="0" fillId="0" borderId="0"/>
    <xf numFmtId="0" fontId="6" fillId="0" borderId="0">
      <alignment vertical="top"/>
    </xf>
    <xf numFmtId="9" fontId="6" fillId="0" borderId="0" applyFont="0" applyFill="0" applyBorder="0" applyAlignment="0" applyProtection="0">
      <alignment vertical="top"/>
    </xf>
    <xf numFmtId="9" fontId="8" fillId="0" borderId="0" applyFont="0" applyFill="0" applyBorder="0" applyAlignment="0" applyProtection="0"/>
  </cellStyleXfs>
  <cellXfs count="124">
    <xf numFmtId="0" fontId="0" fillId="0" borderId="0" xfId="0"/>
    <xf numFmtId="0" fontId="2" fillId="0" borderId="2" xfId="0" applyNumberFormat="1" applyFont="1" applyBorder="1" applyAlignment="1" applyProtection="1">
      <alignment horizontal="center" vertical="center" wrapText="1" shrinkToFit="1" readingOrder="1"/>
    </xf>
    <xf numFmtId="0" fontId="2" fillId="0" borderId="6" xfId="0" applyNumberFormat="1" applyFont="1" applyBorder="1" applyAlignment="1" applyProtection="1">
      <alignment horizontal="center" vertical="center" wrapText="1" shrinkToFit="1" readingOrder="1"/>
    </xf>
    <xf numFmtId="0" fontId="2" fillId="0" borderId="5" xfId="0" applyNumberFormat="1" applyFont="1" applyBorder="1" applyAlignment="1" applyProtection="1">
      <alignment horizontal="center" vertical="center" wrapText="1" shrinkToFit="1" readingOrder="1"/>
    </xf>
    <xf numFmtId="49" fontId="4" fillId="0" borderId="3" xfId="0" applyNumberFormat="1" applyFont="1" applyBorder="1" applyAlignment="1" applyProtection="1">
      <alignment horizontal="left" vertical="center" wrapText="1" shrinkToFit="1" readingOrder="1"/>
    </xf>
    <xf numFmtId="164" fontId="4" fillId="0" borderId="3" xfId="0" applyNumberFormat="1" applyFont="1" applyBorder="1" applyAlignment="1" applyProtection="1">
      <alignment horizontal="right" vertical="center" wrapText="1" shrinkToFit="1" readingOrder="1"/>
    </xf>
    <xf numFmtId="165" fontId="4" fillId="0" borderId="3" xfId="0" applyNumberFormat="1" applyFont="1" applyBorder="1" applyAlignment="1" applyProtection="1">
      <alignment horizontal="center" vertical="center" wrapText="1" shrinkToFit="1" readingOrder="1"/>
    </xf>
    <xf numFmtId="0" fontId="4" fillId="0" borderId="3" xfId="0" applyNumberFormat="1" applyFont="1" applyBorder="1" applyAlignment="1" applyProtection="1">
      <alignment horizontal="center" vertical="center" wrapText="1" shrinkToFit="1" readingOrder="1"/>
    </xf>
    <xf numFmtId="49" fontId="4" fillId="0" borderId="10" xfId="0" applyNumberFormat="1" applyFont="1" applyBorder="1" applyAlignment="1" applyProtection="1">
      <alignment horizontal="left" vertical="center" wrapText="1" shrinkToFit="1" readingOrder="1"/>
    </xf>
    <xf numFmtId="8" fontId="4" fillId="0" borderId="3" xfId="0" applyNumberFormat="1" applyFont="1" applyBorder="1" applyAlignment="1" applyProtection="1">
      <alignment vertical="center" wrapText="1" shrinkToFit="1" readingOrder="1"/>
    </xf>
    <xf numFmtId="8" fontId="4" fillId="0" borderId="3" xfId="0" applyNumberFormat="1" applyFont="1" applyBorder="1" applyAlignment="1" applyProtection="1">
      <alignment horizontal="right" vertical="center" wrapText="1" shrinkToFit="1" readingOrder="1"/>
    </xf>
    <xf numFmtId="164" fontId="4" fillId="0" borderId="2" xfId="0" applyNumberFormat="1" applyFont="1" applyBorder="1" applyAlignment="1" applyProtection="1">
      <alignment horizontal="right" vertical="center" wrapText="1" shrinkToFit="1" readingOrder="1"/>
    </xf>
    <xf numFmtId="165" fontId="4" fillId="0" borderId="2" xfId="0" applyNumberFormat="1" applyFont="1" applyBorder="1" applyAlignment="1" applyProtection="1">
      <alignment horizontal="center" vertical="center" wrapText="1" shrinkToFit="1" readingOrder="1"/>
    </xf>
    <xf numFmtId="8" fontId="4" fillId="0" borderId="5" xfId="0" applyNumberFormat="1" applyFont="1" applyBorder="1" applyAlignment="1" applyProtection="1">
      <alignment vertical="center" wrapText="1" shrinkToFit="1" readingOrder="1"/>
    </xf>
    <xf numFmtId="8" fontId="4" fillId="0" borderId="5" xfId="0" applyNumberFormat="1" applyFont="1" applyBorder="1" applyAlignment="1" applyProtection="1">
      <alignment horizontal="right" vertical="center" wrapText="1" shrinkToFit="1" readingOrder="1"/>
    </xf>
    <xf numFmtId="0" fontId="4" fillId="0" borderId="5" xfId="0" applyNumberFormat="1" applyFont="1" applyBorder="1" applyAlignment="1" applyProtection="1">
      <alignment horizontal="center" vertical="center" wrapText="1" shrinkToFit="1" readingOrder="1"/>
    </xf>
    <xf numFmtId="164" fontId="4" fillId="0" borderId="12" xfId="0" applyNumberFormat="1" applyFont="1" applyBorder="1" applyAlignment="1" applyProtection="1">
      <alignment horizontal="right" vertical="center" wrapText="1" shrinkToFit="1" readingOrder="1"/>
    </xf>
    <xf numFmtId="165" fontId="4" fillId="0" borderId="12" xfId="0" applyNumberFormat="1" applyFont="1" applyBorder="1" applyAlignment="1" applyProtection="1">
      <alignment horizontal="center" vertical="center" wrapText="1" shrinkToFit="1" readingOrder="1"/>
    </xf>
    <xf numFmtId="8" fontId="4" fillId="0" borderId="12" xfId="0" applyNumberFormat="1" applyFont="1" applyBorder="1" applyAlignment="1" applyProtection="1">
      <alignment vertical="center" wrapText="1" shrinkToFit="1" readingOrder="1"/>
    </xf>
    <xf numFmtId="8" fontId="4" fillId="0" borderId="12" xfId="0" applyNumberFormat="1" applyFont="1" applyBorder="1" applyAlignment="1" applyProtection="1">
      <alignment horizontal="right" vertical="center" wrapText="1" shrinkToFit="1" readingOrder="1"/>
    </xf>
    <xf numFmtId="0" fontId="4" fillId="0" borderId="12" xfId="0" applyNumberFormat="1" applyFont="1" applyBorder="1" applyAlignment="1" applyProtection="1">
      <alignment horizontal="center" vertical="center" wrapText="1" shrinkToFit="1" readingOrder="1"/>
    </xf>
    <xf numFmtId="49" fontId="4" fillId="2" borderId="3" xfId="0" applyNumberFormat="1" applyFont="1" applyFill="1" applyBorder="1" applyAlignment="1" applyProtection="1">
      <alignment horizontal="left" vertical="center" wrapText="1" shrinkToFit="1" readingOrder="1"/>
    </xf>
    <xf numFmtId="164" fontId="4" fillId="2" borderId="3" xfId="0" applyNumberFormat="1" applyFont="1" applyFill="1" applyBorder="1" applyAlignment="1" applyProtection="1">
      <alignment horizontal="right" vertical="center" wrapText="1" shrinkToFit="1" readingOrder="1"/>
    </xf>
    <xf numFmtId="165" fontId="4" fillId="2" borderId="3" xfId="0" applyNumberFormat="1" applyFont="1" applyFill="1" applyBorder="1" applyAlignment="1" applyProtection="1">
      <alignment horizontal="center" vertical="center" wrapText="1" shrinkToFit="1" readingOrder="1"/>
    </xf>
    <xf numFmtId="8" fontId="7" fillId="0" borderId="12" xfId="0" applyNumberFormat="1" applyFont="1" applyBorder="1" applyAlignment="1" applyProtection="1">
      <alignment horizontal="right" vertical="center" wrapText="1" shrinkToFit="1" readingOrder="1"/>
    </xf>
    <xf numFmtId="0" fontId="2" fillId="0" borderId="0" xfId="0" applyNumberFormat="1" applyFont="1" applyAlignment="1" applyProtection="1">
      <alignment vertical="center" wrapText="1" shrinkToFit="1" readingOrder="1"/>
    </xf>
    <xf numFmtId="164" fontId="4" fillId="0" borderId="10" xfId="0" applyNumberFormat="1" applyFont="1" applyBorder="1" applyAlignment="1" applyProtection="1">
      <alignment horizontal="right" vertical="center" wrapText="1" shrinkToFit="1" readingOrder="1"/>
    </xf>
    <xf numFmtId="8" fontId="4" fillId="0" borderId="10" xfId="0" applyNumberFormat="1" applyFont="1" applyBorder="1" applyAlignment="1" applyProtection="1">
      <alignment horizontal="right" vertical="center" wrapText="1" shrinkToFit="1" readingOrder="1"/>
    </xf>
    <xf numFmtId="0" fontId="2" fillId="0" borderId="1" xfId="0" applyNumberFormat="1" applyFont="1" applyBorder="1" applyAlignment="1" applyProtection="1">
      <alignment horizontal="center" vertical="center" wrapText="1" shrinkToFit="1" readingOrder="1"/>
    </xf>
    <xf numFmtId="0" fontId="2" fillId="0" borderId="4" xfId="0" applyNumberFormat="1" applyFont="1" applyBorder="1" applyAlignment="1" applyProtection="1">
      <alignment horizontal="center" vertical="center" wrapText="1" shrinkToFit="1" readingOrder="1"/>
    </xf>
    <xf numFmtId="49" fontId="4" fillId="2" borderId="12" xfId="0" applyNumberFormat="1" applyFont="1" applyFill="1" applyBorder="1" applyAlignment="1" applyProtection="1">
      <alignment horizontal="left" vertical="center" wrapText="1" shrinkToFit="1" readingOrder="1"/>
    </xf>
    <xf numFmtId="164" fontId="4" fillId="2" borderId="12" xfId="0" applyNumberFormat="1" applyFont="1" applyFill="1" applyBorder="1" applyAlignment="1" applyProtection="1">
      <alignment horizontal="right" vertical="center" wrapText="1" shrinkToFit="1" readingOrder="1"/>
    </xf>
    <xf numFmtId="49" fontId="4" fillId="0" borderId="12" xfId="0" applyNumberFormat="1" applyFont="1" applyFill="1" applyBorder="1" applyAlignment="1" applyProtection="1">
      <alignment horizontal="left" vertical="center" wrapText="1" shrinkToFit="1" readingOrder="1"/>
    </xf>
    <xf numFmtId="164" fontId="4" fillId="0" borderId="12" xfId="0" applyNumberFormat="1" applyFont="1" applyFill="1" applyBorder="1" applyAlignment="1" applyProtection="1">
      <alignment horizontal="right" vertical="center" wrapText="1" shrinkToFit="1" readingOrder="1"/>
    </xf>
    <xf numFmtId="0" fontId="0" fillId="0" borderId="0" xfId="0" applyFill="1"/>
    <xf numFmtId="165" fontId="4" fillId="0" borderId="12" xfId="0" applyNumberFormat="1" applyFont="1" applyFill="1" applyBorder="1" applyAlignment="1" applyProtection="1">
      <alignment horizontal="center" vertical="center" wrapText="1" shrinkToFit="1" readingOrder="1"/>
    </xf>
    <xf numFmtId="49" fontId="4" fillId="0" borderId="12" xfId="0" applyNumberFormat="1" applyFont="1" applyBorder="1" applyAlignment="1" applyProtection="1">
      <alignment horizontal="left" vertical="center" wrapText="1" shrinkToFit="1" readingOrder="1"/>
    </xf>
    <xf numFmtId="8" fontId="4" fillId="0" borderId="3" xfId="0" applyNumberFormat="1" applyFont="1" applyBorder="1" applyAlignment="1" applyProtection="1">
      <alignment horizontal="right" vertical="center" wrapText="1" shrinkToFit="1" readingOrder="1"/>
    </xf>
    <xf numFmtId="8" fontId="4" fillId="0" borderId="12" xfId="0" applyNumberFormat="1" applyFont="1" applyBorder="1" applyAlignment="1" applyProtection="1">
      <alignment horizontal="right" vertical="center" wrapText="1" shrinkToFit="1" readingOrder="1"/>
    </xf>
    <xf numFmtId="49" fontId="4" fillId="0" borderId="10" xfId="0" applyNumberFormat="1" applyFont="1" applyBorder="1" applyAlignment="1" applyProtection="1">
      <alignment horizontal="left" vertical="center" wrapText="1" shrinkToFit="1" readingOrder="1"/>
    </xf>
    <xf numFmtId="49" fontId="4" fillId="0" borderId="3" xfId="0" applyNumberFormat="1" applyFont="1" applyBorder="1" applyAlignment="1" applyProtection="1">
      <alignment horizontal="left" vertical="center" wrapText="1" shrinkToFit="1" readingOrder="1"/>
    </xf>
    <xf numFmtId="164" fontId="4" fillId="0" borderId="12" xfId="0" applyNumberFormat="1" applyFont="1" applyBorder="1" applyAlignment="1" applyProtection="1">
      <alignment horizontal="right" vertical="center" wrapText="1" shrinkToFit="1" readingOrder="1"/>
    </xf>
    <xf numFmtId="164" fontId="4" fillId="0" borderId="2" xfId="0" applyNumberFormat="1" applyFont="1" applyBorder="1" applyAlignment="1" applyProtection="1">
      <alignment horizontal="right" vertical="center" wrapText="1" shrinkToFit="1" readingOrder="1"/>
    </xf>
    <xf numFmtId="164" fontId="4" fillId="0" borderId="3" xfId="0" applyNumberFormat="1" applyFont="1" applyBorder="1" applyAlignment="1" applyProtection="1">
      <alignment horizontal="right" vertical="center" wrapText="1" shrinkToFit="1" readingOrder="1"/>
    </xf>
    <xf numFmtId="164" fontId="4" fillId="2" borderId="3" xfId="0" applyNumberFormat="1" applyFont="1" applyFill="1" applyBorder="1" applyAlignment="1" applyProtection="1">
      <alignment horizontal="right" vertical="center" wrapText="1" shrinkToFit="1" readingOrder="1"/>
    </xf>
    <xf numFmtId="49" fontId="4" fillId="2" borderId="3" xfId="0" applyNumberFormat="1" applyFont="1" applyFill="1" applyBorder="1" applyAlignment="1" applyProtection="1">
      <alignment horizontal="left" vertical="center" wrapText="1" shrinkToFit="1" readingOrder="1"/>
    </xf>
    <xf numFmtId="0" fontId="2" fillId="0" borderId="5" xfId="0" applyNumberFormat="1" applyFont="1" applyBorder="1" applyAlignment="1" applyProtection="1">
      <alignment horizontal="center" vertical="center" wrapText="1" shrinkToFit="1" readingOrder="1"/>
    </xf>
    <xf numFmtId="0" fontId="2" fillId="0" borderId="6" xfId="0" applyNumberFormat="1" applyFont="1" applyBorder="1" applyAlignment="1" applyProtection="1">
      <alignment horizontal="center" vertical="center" wrapText="1" shrinkToFit="1" readingOrder="1"/>
    </xf>
    <xf numFmtId="0" fontId="2" fillId="0" borderId="2" xfId="0" applyNumberFormat="1" applyFont="1" applyBorder="1" applyAlignment="1" applyProtection="1">
      <alignment horizontal="center" vertical="center" wrapText="1" shrinkToFit="1" readingOrder="1"/>
    </xf>
    <xf numFmtId="0" fontId="2" fillId="0" borderId="0" xfId="0" applyNumberFormat="1" applyFont="1" applyAlignment="1" applyProtection="1">
      <alignment horizontal="left" vertical="center" wrapText="1" shrinkToFit="1" readingOrder="1"/>
    </xf>
    <xf numFmtId="0" fontId="2" fillId="0" borderId="1" xfId="0" applyNumberFormat="1" applyFont="1" applyBorder="1" applyAlignment="1" applyProtection="1">
      <alignment horizontal="center" vertical="center" wrapText="1" shrinkToFit="1" readingOrder="1"/>
    </xf>
    <xf numFmtId="49" fontId="4" fillId="0" borderId="12" xfId="0" applyNumberFormat="1" applyFont="1" applyBorder="1" applyAlignment="1" applyProtection="1">
      <alignment horizontal="left" vertical="center" wrapText="1" shrinkToFit="1" readingOrder="1"/>
    </xf>
    <xf numFmtId="49" fontId="4" fillId="2" borderId="12" xfId="0" applyNumberFormat="1" applyFont="1" applyFill="1" applyBorder="1" applyAlignment="1" applyProtection="1">
      <alignment horizontal="left" vertical="center" wrapText="1" shrinkToFit="1" readingOrder="1"/>
    </xf>
    <xf numFmtId="49" fontId="1" fillId="0" borderId="0" xfId="0" applyNumberFormat="1" applyFont="1" applyAlignment="1" applyProtection="1">
      <alignment horizontal="left" vertical="top" wrapText="1" shrinkToFit="1" readingOrder="1"/>
    </xf>
    <xf numFmtId="49" fontId="2" fillId="0" borderId="0" xfId="0" applyNumberFormat="1" applyFont="1" applyAlignment="1" applyProtection="1">
      <alignment horizontal="right" vertical="top" wrapText="1" shrinkToFit="1" readingOrder="1"/>
    </xf>
    <xf numFmtId="0" fontId="3" fillId="0" borderId="0" xfId="0" applyNumberFormat="1" applyFont="1" applyAlignment="1" applyProtection="1">
      <alignment horizontal="center" vertical="top" wrapText="1" shrinkToFit="1" readingOrder="1"/>
    </xf>
    <xf numFmtId="0" fontId="2" fillId="0" borderId="0" xfId="0" applyNumberFormat="1" applyFont="1" applyAlignment="1" applyProtection="1">
      <alignment horizontal="left" vertical="center" wrapText="1" shrinkToFit="1" readingOrder="1"/>
    </xf>
    <xf numFmtId="49" fontId="2" fillId="0" borderId="0" xfId="0" applyNumberFormat="1" applyFont="1" applyAlignment="1" applyProtection="1">
      <alignment horizontal="left" vertical="center" wrapText="1" shrinkToFit="1" readingOrder="1"/>
    </xf>
    <xf numFmtId="0" fontId="2" fillId="0" borderId="1" xfId="0" applyNumberFormat="1" applyFont="1" applyBorder="1" applyAlignment="1" applyProtection="1">
      <alignment horizontal="center" vertical="center" wrapText="1" shrinkToFit="1" readingOrder="1"/>
    </xf>
    <xf numFmtId="0" fontId="2" fillId="0" borderId="2" xfId="0" applyNumberFormat="1" applyFont="1" applyBorder="1" applyAlignment="1" applyProtection="1">
      <alignment horizontal="center" vertical="center" wrapText="1" shrinkToFit="1" readingOrder="1"/>
    </xf>
    <xf numFmtId="0" fontId="2" fillId="0" borderId="3" xfId="0" applyNumberFormat="1" applyFont="1" applyBorder="1" applyAlignment="1" applyProtection="1">
      <alignment horizontal="center" vertical="center" wrapText="1" shrinkToFit="1" readingOrder="1"/>
    </xf>
    <xf numFmtId="0" fontId="2" fillId="0" borderId="6" xfId="0" applyNumberFormat="1" applyFont="1" applyBorder="1" applyAlignment="1" applyProtection="1">
      <alignment horizontal="center" vertical="center" wrapText="1" shrinkToFit="1" readingOrder="1"/>
    </xf>
    <xf numFmtId="0" fontId="2" fillId="0" borderId="7" xfId="0" applyNumberFormat="1" applyFont="1" applyBorder="1" applyAlignment="1" applyProtection="1">
      <alignment horizontal="center" vertical="center" wrapText="1" shrinkToFit="1" readingOrder="1"/>
    </xf>
    <xf numFmtId="0" fontId="2" fillId="0" borderId="5" xfId="0" applyNumberFormat="1" applyFont="1" applyBorder="1" applyAlignment="1" applyProtection="1">
      <alignment horizontal="center" vertical="center" wrapText="1" shrinkToFit="1" readingOrder="1"/>
    </xf>
    <xf numFmtId="0" fontId="2" fillId="0" borderId="4" xfId="0" applyNumberFormat="1" applyFont="1" applyBorder="1" applyAlignment="1" applyProtection="1">
      <alignment horizontal="center" vertical="center" wrapText="1" shrinkToFit="1" readingOrder="1"/>
    </xf>
    <xf numFmtId="49" fontId="4" fillId="2" borderId="8" xfId="0" applyNumberFormat="1" applyFont="1" applyFill="1" applyBorder="1" applyAlignment="1" applyProtection="1">
      <alignment horizontal="left" vertical="center" wrapText="1" shrinkToFit="1" readingOrder="1"/>
    </xf>
    <xf numFmtId="49" fontId="4" fillId="2" borderId="3" xfId="0" applyNumberFormat="1" applyFont="1" applyFill="1" applyBorder="1" applyAlignment="1" applyProtection="1">
      <alignment horizontal="left" vertical="center" wrapText="1" shrinkToFit="1" readingOrder="1"/>
    </xf>
    <xf numFmtId="164" fontId="4" fillId="2" borderId="3" xfId="0" applyNumberFormat="1" applyFont="1" applyFill="1" applyBorder="1" applyAlignment="1" applyProtection="1">
      <alignment horizontal="right" vertical="center" wrapText="1" shrinkToFit="1" readingOrder="1"/>
    </xf>
    <xf numFmtId="49" fontId="4" fillId="0" borderId="8" xfId="0" applyNumberFormat="1" applyFont="1" applyBorder="1" applyAlignment="1" applyProtection="1">
      <alignment horizontal="left" vertical="center" wrapText="1" shrinkToFit="1" readingOrder="1"/>
    </xf>
    <xf numFmtId="49" fontId="4" fillId="0" borderId="3" xfId="0" applyNumberFormat="1" applyFont="1" applyBorder="1" applyAlignment="1" applyProtection="1">
      <alignment horizontal="left" vertical="center" wrapText="1" shrinkToFit="1" readingOrder="1"/>
    </xf>
    <xf numFmtId="164" fontId="4" fillId="0" borderId="3" xfId="0" applyNumberFormat="1" applyFont="1" applyBorder="1" applyAlignment="1" applyProtection="1">
      <alignment horizontal="right" vertical="center" wrapText="1" shrinkToFit="1" readingOrder="1"/>
    </xf>
    <xf numFmtId="164" fontId="4" fillId="0" borderId="12" xfId="0" applyNumberFormat="1" applyFont="1" applyBorder="1" applyAlignment="1" applyProtection="1">
      <alignment horizontal="right" vertical="center" wrapText="1" shrinkToFit="1" readingOrder="1"/>
    </xf>
    <xf numFmtId="164" fontId="4" fillId="0" borderId="2" xfId="0" applyNumberFormat="1" applyFont="1" applyBorder="1" applyAlignment="1" applyProtection="1">
      <alignment horizontal="right" vertical="center" wrapText="1" shrinkToFit="1" readingOrder="1"/>
    </xf>
    <xf numFmtId="0" fontId="5" fillId="0" borderId="0" xfId="0" applyNumberFormat="1" applyFont="1" applyAlignment="1" applyProtection="1">
      <alignment horizontal="left" vertical="top" wrapText="1" shrinkToFit="1" readingOrder="1"/>
    </xf>
    <xf numFmtId="49" fontId="4" fillId="0" borderId="9" xfId="0" applyNumberFormat="1" applyFont="1" applyBorder="1" applyAlignment="1" applyProtection="1">
      <alignment horizontal="left" vertical="center" wrapText="1" shrinkToFit="1" readingOrder="1"/>
    </xf>
    <xf numFmtId="49" fontId="4" fillId="0" borderId="10" xfId="0" applyNumberFormat="1" applyFont="1" applyBorder="1" applyAlignment="1" applyProtection="1">
      <alignment horizontal="left" vertical="center" wrapText="1" shrinkToFit="1" readingOrder="1"/>
    </xf>
    <xf numFmtId="8" fontId="4" fillId="0" borderId="12" xfId="0" applyNumberFormat="1" applyFont="1" applyBorder="1" applyAlignment="1" applyProtection="1">
      <alignment horizontal="right" vertical="center" wrapText="1" shrinkToFit="1" readingOrder="1"/>
    </xf>
    <xf numFmtId="49" fontId="4" fillId="0" borderId="12" xfId="0" applyNumberFormat="1" applyFont="1" applyBorder="1" applyAlignment="1" applyProtection="1">
      <alignment horizontal="right" vertical="center" wrapText="1" shrinkToFit="1" readingOrder="1"/>
    </xf>
    <xf numFmtId="8" fontId="7" fillId="0" borderId="12" xfId="0" applyNumberFormat="1" applyFont="1" applyBorder="1" applyAlignment="1" applyProtection="1">
      <alignment horizontal="right" vertical="center" wrapText="1" shrinkToFit="1" readingOrder="1"/>
    </xf>
    <xf numFmtId="8" fontId="4" fillId="0" borderId="3" xfId="0" applyNumberFormat="1" applyFont="1" applyBorder="1" applyAlignment="1" applyProtection="1">
      <alignment horizontal="right" vertical="center" wrapText="1" shrinkToFit="1" readingOrder="1"/>
    </xf>
    <xf numFmtId="49" fontId="4" fillId="0" borderId="3" xfId="0" applyNumberFormat="1" applyFont="1" applyBorder="1" applyAlignment="1" applyProtection="1">
      <alignment horizontal="right" vertical="center" wrapText="1" shrinkToFit="1" readingOrder="1"/>
    </xf>
    <xf numFmtId="8" fontId="7" fillId="0" borderId="9" xfId="0" applyNumberFormat="1" applyFont="1" applyBorder="1" applyAlignment="1" applyProtection="1">
      <alignment horizontal="right" vertical="center" wrapText="1" shrinkToFit="1" readingOrder="1"/>
    </xf>
    <xf numFmtId="8" fontId="7" fillId="0" borderId="10" xfId="0" applyNumberFormat="1" applyFont="1" applyBorder="1" applyAlignment="1" applyProtection="1">
      <alignment horizontal="right" vertical="center" wrapText="1" shrinkToFit="1" readingOrder="1"/>
    </xf>
    <xf numFmtId="8" fontId="7" fillId="0" borderId="11" xfId="0" applyNumberFormat="1" applyFont="1" applyBorder="1" applyAlignment="1" applyProtection="1">
      <alignment horizontal="right" vertical="center" wrapText="1" shrinkToFit="1" readingOrder="1"/>
    </xf>
    <xf numFmtId="8" fontId="4" fillId="0" borderId="5" xfId="0" applyNumberFormat="1" applyFont="1" applyBorder="1" applyAlignment="1" applyProtection="1">
      <alignment horizontal="right" vertical="center" wrapText="1" shrinkToFit="1" readingOrder="1"/>
    </xf>
    <xf numFmtId="49" fontId="4" fillId="0" borderId="5" xfId="0" applyNumberFormat="1" applyFont="1" applyBorder="1" applyAlignment="1" applyProtection="1">
      <alignment horizontal="right" vertical="center" wrapText="1" shrinkToFit="1" readingOrder="1"/>
    </xf>
    <xf numFmtId="8" fontId="7" fillId="0" borderId="13" xfId="0" applyNumberFormat="1" applyFont="1" applyBorder="1" applyAlignment="1" applyProtection="1">
      <alignment horizontal="right" vertical="center" wrapText="1" shrinkToFit="1" readingOrder="1"/>
    </xf>
    <xf numFmtId="8" fontId="7" fillId="0" borderId="14" xfId="0" applyNumberFormat="1" applyFont="1" applyBorder="1" applyAlignment="1" applyProtection="1">
      <alignment horizontal="right" vertical="center" wrapText="1" shrinkToFit="1" readingOrder="1"/>
    </xf>
    <xf numFmtId="8" fontId="7" fillId="0" borderId="15" xfId="0" applyNumberFormat="1" applyFont="1" applyBorder="1" applyAlignment="1" applyProtection="1">
      <alignment horizontal="right" vertical="center" wrapText="1" shrinkToFit="1" readingOrder="1"/>
    </xf>
    <xf numFmtId="0" fontId="2" fillId="0" borderId="16" xfId="0" applyNumberFormat="1" applyFont="1" applyBorder="1" applyAlignment="1" applyProtection="1">
      <alignment horizontal="center" vertical="center" wrapText="1" shrinkToFit="1" readingOrder="1"/>
    </xf>
    <xf numFmtId="49" fontId="4" fillId="2" borderId="12" xfId="0" applyNumberFormat="1" applyFont="1" applyFill="1" applyBorder="1" applyAlignment="1" applyProtection="1">
      <alignment horizontal="left" vertical="center" wrapText="1" shrinkToFit="1" readingOrder="1"/>
    </xf>
    <xf numFmtId="49" fontId="4" fillId="0" borderId="12" xfId="0" applyNumberFormat="1" applyFont="1" applyFill="1" applyBorder="1" applyAlignment="1" applyProtection="1">
      <alignment horizontal="left" vertical="center" wrapText="1" shrinkToFit="1" readingOrder="1"/>
    </xf>
    <xf numFmtId="49" fontId="4" fillId="0" borderId="12" xfId="0" applyNumberFormat="1" applyFont="1" applyBorder="1" applyAlignment="1" applyProtection="1">
      <alignment horizontal="left" vertical="center" wrapText="1" shrinkToFit="1" readingOrder="1"/>
    </xf>
    <xf numFmtId="0" fontId="10" fillId="0" borderId="0" xfId="0" applyFont="1" applyAlignment="1">
      <alignment horizontal="center"/>
    </xf>
    <xf numFmtId="0" fontId="3" fillId="0" borderId="0" xfId="0" applyNumberFormat="1" applyFont="1" applyAlignment="1" applyProtection="1">
      <alignment vertical="top" wrapText="1" shrinkToFit="1" readingOrder="1"/>
    </xf>
    <xf numFmtId="10" fontId="4" fillId="2" borderId="12" xfId="3" applyNumberFormat="1" applyFont="1" applyFill="1" applyBorder="1" applyAlignment="1" applyProtection="1">
      <alignment horizontal="center" vertical="center" wrapText="1" shrinkToFit="1" readingOrder="1"/>
    </xf>
    <xf numFmtId="164" fontId="4" fillId="2" borderId="3" xfId="0" applyNumberFormat="1" applyFont="1" applyFill="1" applyBorder="1" applyAlignment="1" applyProtection="1">
      <alignment horizontal="center" vertical="center" wrapText="1" shrinkToFit="1" readingOrder="1"/>
    </xf>
    <xf numFmtId="164" fontId="4" fillId="0" borderId="3" xfId="0" applyNumberFormat="1" applyFont="1" applyBorder="1" applyAlignment="1" applyProtection="1">
      <alignment horizontal="center" vertical="center" wrapText="1" shrinkToFit="1" readingOrder="1"/>
    </xf>
    <xf numFmtId="49" fontId="4" fillId="0" borderId="17" xfId="0" applyNumberFormat="1" applyFont="1" applyBorder="1" applyAlignment="1" applyProtection="1">
      <alignment horizontal="left" vertical="center" wrapText="1" shrinkToFit="1" readingOrder="1"/>
    </xf>
    <xf numFmtId="49" fontId="4" fillId="0" borderId="2" xfId="0" applyNumberFormat="1" applyFont="1" applyBorder="1" applyAlignment="1" applyProtection="1">
      <alignment horizontal="left" vertical="center" wrapText="1" shrinkToFit="1" readingOrder="1"/>
    </xf>
    <xf numFmtId="164" fontId="4" fillId="0" borderId="2" xfId="0" applyNumberFormat="1" applyFont="1" applyBorder="1" applyAlignment="1" applyProtection="1">
      <alignment horizontal="center" vertical="center" wrapText="1" shrinkToFit="1" readingOrder="1"/>
    </xf>
    <xf numFmtId="9" fontId="4" fillId="0" borderId="12" xfId="3" applyFont="1" applyBorder="1" applyAlignment="1" applyProtection="1">
      <alignment horizontal="center" vertical="center" wrapText="1" shrinkToFit="1" readingOrder="1"/>
    </xf>
    <xf numFmtId="8" fontId="4" fillId="0" borderId="12" xfId="0" applyNumberFormat="1" applyFont="1" applyBorder="1" applyAlignment="1" applyProtection="1">
      <alignment horizontal="center" vertical="center" wrapText="1" shrinkToFit="1" readingOrder="1"/>
    </xf>
    <xf numFmtId="8" fontId="4" fillId="0" borderId="12" xfId="0" applyNumberFormat="1" applyFont="1" applyFill="1" applyBorder="1" applyAlignment="1" applyProtection="1">
      <alignment horizontal="center" vertical="center" wrapText="1" shrinkToFit="1" readingOrder="1"/>
    </xf>
    <xf numFmtId="0" fontId="2" fillId="0" borderId="9" xfId="0" applyNumberFormat="1" applyFont="1" applyBorder="1" applyAlignment="1" applyProtection="1">
      <alignment horizontal="center" vertical="center" wrapText="1" shrinkToFit="1" readingOrder="1"/>
    </xf>
    <xf numFmtId="49" fontId="4" fillId="2" borderId="10" xfId="0" applyNumberFormat="1" applyFont="1" applyFill="1" applyBorder="1" applyAlignment="1" applyProtection="1">
      <alignment horizontal="left" vertical="center" wrapText="1" shrinkToFit="1" readingOrder="1"/>
    </xf>
    <xf numFmtId="164" fontId="4" fillId="2" borderId="12" xfId="0" applyNumberFormat="1" applyFont="1" applyFill="1" applyBorder="1" applyAlignment="1" applyProtection="1">
      <alignment horizontal="center" vertical="center" wrapText="1" shrinkToFit="1" readingOrder="1"/>
    </xf>
    <xf numFmtId="164" fontId="4" fillId="0" borderId="12" xfId="0" applyNumberFormat="1" applyFont="1" applyBorder="1" applyAlignment="1" applyProtection="1">
      <alignment horizontal="center" vertical="center" wrapText="1" shrinkToFit="1" readingOrder="1"/>
    </xf>
    <xf numFmtId="49" fontId="4" fillId="0" borderId="18" xfId="0" applyNumberFormat="1" applyFont="1" applyBorder="1" applyAlignment="1" applyProtection="1">
      <alignment horizontal="left" vertical="center" wrapText="1" shrinkToFit="1" readingOrder="1"/>
    </xf>
    <xf numFmtId="0" fontId="9" fillId="0" borderId="0" xfId="0" applyFont="1"/>
    <xf numFmtId="0" fontId="11" fillId="0" borderId="2" xfId="0" applyNumberFormat="1" applyFont="1" applyBorder="1" applyAlignment="1" applyProtection="1">
      <alignment horizontal="center" vertical="center" wrapText="1" shrinkToFit="1" readingOrder="1"/>
    </xf>
    <xf numFmtId="0" fontId="11" fillId="0" borderId="6" xfId="0" applyNumberFormat="1" applyFont="1" applyBorder="1" applyAlignment="1" applyProtection="1">
      <alignment horizontal="center" vertical="center" wrapText="1" shrinkToFit="1" readingOrder="1"/>
    </xf>
    <xf numFmtId="0" fontId="12" fillId="0" borderId="5" xfId="0" applyNumberFormat="1" applyFont="1" applyBorder="1" applyAlignment="1" applyProtection="1">
      <alignment horizontal="center" vertical="center" wrapText="1" shrinkToFit="1" readingOrder="1"/>
    </xf>
    <xf numFmtId="10" fontId="4" fillId="2" borderId="3" xfId="3" applyNumberFormat="1" applyFont="1" applyFill="1" applyBorder="1" applyAlignment="1" applyProtection="1">
      <alignment horizontal="center" vertical="center" wrapText="1" shrinkToFit="1" readingOrder="1"/>
    </xf>
    <xf numFmtId="10" fontId="4" fillId="0" borderId="3" xfId="3" applyNumberFormat="1" applyFont="1" applyFill="1" applyBorder="1" applyAlignment="1" applyProtection="1">
      <alignment horizontal="center" vertical="center" wrapText="1" shrinkToFit="1" readingOrder="1"/>
    </xf>
    <xf numFmtId="166" fontId="0" fillId="0" borderId="0" xfId="0" applyNumberFormat="1"/>
    <xf numFmtId="9" fontId="8" fillId="0" borderId="0" xfId="3" applyFont="1"/>
    <xf numFmtId="10" fontId="8" fillId="0" borderId="0" xfId="3" applyNumberFormat="1" applyFont="1"/>
    <xf numFmtId="49" fontId="4" fillId="2" borderId="9" xfId="0" applyNumberFormat="1" applyFont="1" applyFill="1" applyBorder="1" applyAlignment="1" applyProtection="1">
      <alignment horizontal="left" vertical="center" wrapText="1" shrinkToFit="1" readingOrder="1"/>
    </xf>
    <xf numFmtId="49" fontId="4" fillId="0" borderId="14" xfId="0" applyNumberFormat="1" applyFont="1" applyBorder="1" applyAlignment="1" applyProtection="1">
      <alignment horizontal="left" vertical="center" wrapText="1" shrinkToFit="1" readingOrder="1"/>
    </xf>
    <xf numFmtId="8" fontId="4" fillId="0" borderId="3" xfId="0" applyNumberFormat="1" applyFont="1" applyBorder="1" applyAlignment="1" applyProtection="1">
      <alignment horizontal="center" vertical="center" wrapText="1" shrinkToFit="1" readingOrder="1"/>
    </xf>
    <xf numFmtId="164" fontId="4" fillId="0" borderId="3" xfId="0" applyNumberFormat="1" applyFont="1" applyFill="1" applyBorder="1" applyAlignment="1" applyProtection="1">
      <alignment horizontal="right" vertical="center" wrapText="1" shrinkToFit="1" readingOrder="1"/>
    </xf>
    <xf numFmtId="8" fontId="4" fillId="0" borderId="19" xfId="0" applyNumberFormat="1" applyFont="1" applyBorder="1" applyAlignment="1" applyProtection="1">
      <alignment vertical="center" wrapText="1" shrinkToFit="1" readingOrder="1"/>
    </xf>
    <xf numFmtId="8" fontId="4" fillId="0" borderId="20" xfId="0" applyNumberFormat="1" applyFont="1" applyBorder="1" applyAlignment="1" applyProtection="1">
      <alignment vertical="center" wrapText="1" shrinkToFit="1" readingOrder="1"/>
    </xf>
  </cellXfs>
  <cellStyles count="4">
    <cellStyle name="Normal" xfId="0" builtinId="0"/>
    <cellStyle name="Normal 2" xfId="1"/>
    <cellStyle name="Porcentaje" xfId="3" builtinId="5"/>
    <cellStyle name="Porcentaje 2" xfId="2"/>
  </cellStyles>
  <dxfs count="0"/>
  <tableStyles count="0" defaultTableStyle="TableStyleMedium2" defaultPivotStyle="PivotStyleLight16"/>
  <colors>
    <mruColors>
      <color rgb="FF00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60</xdr:row>
      <xdr:rowOff>9525</xdr:rowOff>
    </xdr:from>
    <xdr:to>
      <xdr:col>26</xdr:col>
      <xdr:colOff>0</xdr:colOff>
      <xdr:row>60</xdr:row>
      <xdr:rowOff>9525</xdr:rowOff>
    </xdr:to>
    <xdr:sp macro="" textlink="">
      <xdr:nvSpPr>
        <xdr:cNvPr id="2" name="Straight Connector 1"/>
        <xdr:cNvSpPr>
          <a:spLocks noChangeShapeType="1"/>
        </xdr:cNvSpPr>
      </xdr:nvSpPr>
      <xdr:spPr bwMode="auto">
        <a:xfrm>
          <a:off x="38100" y="15630525"/>
          <a:ext cx="12496800" cy="0"/>
        </a:xfrm>
        <a:prstGeom prst="line">
          <a:avLst/>
        </a:prstGeom>
        <a:noFill/>
        <a:ln w="9525" algn="in">
          <a:solidFill>
            <a:srgbClr val="000000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20</xdr:col>
      <xdr:colOff>361084</xdr:colOff>
      <xdr:row>6</xdr:row>
      <xdr:rowOff>20782</xdr:rowOff>
    </xdr:from>
    <xdr:to>
      <xdr:col>23</xdr:col>
      <xdr:colOff>446808</xdr:colOff>
      <xdr:row>10</xdr:row>
      <xdr:rowOff>164523</xdr:rowOff>
    </xdr:to>
    <xdr:pic>
      <xdr:nvPicPr>
        <xdr:cNvPr id="3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89152" y="1198418"/>
          <a:ext cx="2458315" cy="9057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60</xdr:row>
      <xdr:rowOff>9525</xdr:rowOff>
    </xdr:from>
    <xdr:to>
      <xdr:col>20</xdr:col>
      <xdr:colOff>0</xdr:colOff>
      <xdr:row>60</xdr:row>
      <xdr:rowOff>9525</xdr:rowOff>
    </xdr:to>
    <xdr:sp macro="" textlink="">
      <xdr:nvSpPr>
        <xdr:cNvPr id="2" name="Straight Connector 1"/>
        <xdr:cNvSpPr>
          <a:spLocks noChangeShapeType="1"/>
        </xdr:cNvSpPr>
      </xdr:nvSpPr>
      <xdr:spPr bwMode="auto">
        <a:xfrm>
          <a:off x="38100" y="15630525"/>
          <a:ext cx="12496800" cy="0"/>
        </a:xfrm>
        <a:prstGeom prst="line">
          <a:avLst/>
        </a:prstGeom>
        <a:noFill/>
        <a:ln w="9525" algn="in">
          <a:solidFill>
            <a:srgbClr val="000000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17</xdr:col>
      <xdr:colOff>27709</xdr:colOff>
      <xdr:row>6</xdr:row>
      <xdr:rowOff>0</xdr:rowOff>
    </xdr:from>
    <xdr:to>
      <xdr:col>20</xdr:col>
      <xdr:colOff>32037</xdr:colOff>
      <xdr:row>10</xdr:row>
      <xdr:rowOff>135082</xdr:rowOff>
    </xdr:to>
    <xdr:pic>
      <xdr:nvPicPr>
        <xdr:cNvPr id="3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65277" y="1177636"/>
          <a:ext cx="2472169" cy="897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60</xdr:row>
      <xdr:rowOff>9525</xdr:rowOff>
    </xdr:from>
    <xdr:to>
      <xdr:col>20</xdr:col>
      <xdr:colOff>0</xdr:colOff>
      <xdr:row>60</xdr:row>
      <xdr:rowOff>9525</xdr:rowOff>
    </xdr:to>
    <xdr:sp macro="" textlink="">
      <xdr:nvSpPr>
        <xdr:cNvPr id="2" name="Straight Connector 1"/>
        <xdr:cNvSpPr>
          <a:spLocks noChangeShapeType="1"/>
        </xdr:cNvSpPr>
      </xdr:nvSpPr>
      <xdr:spPr bwMode="auto">
        <a:xfrm>
          <a:off x="38100" y="18869025"/>
          <a:ext cx="11706225" cy="0"/>
        </a:xfrm>
        <a:prstGeom prst="line">
          <a:avLst/>
        </a:prstGeom>
        <a:noFill/>
        <a:ln w="9525" algn="in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16</xdr:col>
      <xdr:colOff>619125</xdr:colOff>
      <xdr:row>6</xdr:row>
      <xdr:rowOff>123825</xdr:rowOff>
    </xdr:from>
    <xdr:to>
      <xdr:col>19</xdr:col>
      <xdr:colOff>561976</xdr:colOff>
      <xdr:row>11</xdr:row>
      <xdr:rowOff>19050</xdr:rowOff>
    </xdr:to>
    <xdr:pic>
      <xdr:nvPicPr>
        <xdr:cNvPr id="3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29725" y="1304925"/>
          <a:ext cx="2266950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89</xdr:row>
      <xdr:rowOff>9525</xdr:rowOff>
    </xdr:from>
    <xdr:to>
      <xdr:col>20</xdr:col>
      <xdr:colOff>0</xdr:colOff>
      <xdr:row>89</xdr:row>
      <xdr:rowOff>9525</xdr:rowOff>
    </xdr:to>
    <xdr:sp macro="" textlink="">
      <xdr:nvSpPr>
        <xdr:cNvPr id="2" name="Straight Connector 1"/>
        <xdr:cNvSpPr>
          <a:spLocks noChangeShapeType="1"/>
        </xdr:cNvSpPr>
      </xdr:nvSpPr>
      <xdr:spPr bwMode="auto">
        <a:xfrm>
          <a:off x="38100" y="22078950"/>
          <a:ext cx="14792325" cy="0"/>
        </a:xfrm>
        <a:prstGeom prst="line">
          <a:avLst/>
        </a:prstGeom>
        <a:noFill/>
        <a:ln w="9525" algn="in">
          <a:solidFill>
            <a:srgbClr val="000000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15</xdr:col>
      <xdr:colOff>361949</xdr:colOff>
      <xdr:row>5</xdr:row>
      <xdr:rowOff>19050</xdr:rowOff>
    </xdr:from>
    <xdr:to>
      <xdr:col>19</xdr:col>
      <xdr:colOff>428625</xdr:colOff>
      <xdr:row>10</xdr:row>
      <xdr:rowOff>85725</xdr:rowOff>
    </xdr:to>
    <xdr:pic>
      <xdr:nvPicPr>
        <xdr:cNvPr id="3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15749" y="1076325"/>
          <a:ext cx="2705101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438151</xdr:colOff>
      <xdr:row>6</xdr:row>
      <xdr:rowOff>28575</xdr:rowOff>
    </xdr:from>
    <xdr:to>
      <xdr:col>20</xdr:col>
      <xdr:colOff>531176</xdr:colOff>
      <xdr:row>11</xdr:row>
      <xdr:rowOff>19050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44351" y="1276350"/>
          <a:ext cx="2502850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91</xdr:row>
      <xdr:rowOff>9525</xdr:rowOff>
    </xdr:from>
    <xdr:to>
      <xdr:col>20</xdr:col>
      <xdr:colOff>0</xdr:colOff>
      <xdr:row>91</xdr:row>
      <xdr:rowOff>9525</xdr:rowOff>
    </xdr:to>
    <xdr:sp macro="" textlink="">
      <xdr:nvSpPr>
        <xdr:cNvPr id="2" name="Straight Connector 1"/>
        <xdr:cNvSpPr>
          <a:spLocks noChangeShapeType="1"/>
        </xdr:cNvSpPr>
      </xdr:nvSpPr>
      <xdr:spPr bwMode="auto">
        <a:xfrm>
          <a:off x="38100" y="26108025"/>
          <a:ext cx="14601825" cy="0"/>
        </a:xfrm>
        <a:prstGeom prst="line">
          <a:avLst/>
        </a:prstGeom>
        <a:noFill/>
        <a:ln w="9525" algn="in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18</xdr:col>
      <xdr:colOff>228600</xdr:colOff>
      <xdr:row>5</xdr:row>
      <xdr:rowOff>190500</xdr:rowOff>
    </xdr:from>
    <xdr:to>
      <xdr:col>21</xdr:col>
      <xdr:colOff>19050</xdr:colOff>
      <xdr:row>10</xdr:row>
      <xdr:rowOff>57150</xdr:rowOff>
    </xdr:to>
    <xdr:pic>
      <xdr:nvPicPr>
        <xdr:cNvPr id="3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0" y="1143000"/>
          <a:ext cx="226695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Z65"/>
  <sheetViews>
    <sheetView showGridLines="0" zoomScale="110" zoomScaleNormal="110" workbookViewId="0">
      <selection activeCell="D16" sqref="D16:E16"/>
    </sheetView>
  </sheetViews>
  <sheetFormatPr baseColWidth="10" defaultRowHeight="15" x14ac:dyDescent="0.25"/>
  <cols>
    <col min="1" max="2" width="0.5703125" customWidth="1"/>
    <col min="3" max="3" width="8.7109375" customWidth="1"/>
    <col min="4" max="4" width="5.42578125" customWidth="1"/>
    <col min="5" max="5" width="0.85546875" customWidth="1"/>
    <col min="6" max="6" width="25.85546875" customWidth="1"/>
    <col min="7" max="7" width="8" customWidth="1"/>
    <col min="8" max="8" width="1.140625" customWidth="1"/>
    <col min="9" max="9" width="2.7109375" customWidth="1"/>
    <col min="10" max="10" width="7" customWidth="1"/>
    <col min="11" max="11" width="3.5703125" customWidth="1"/>
    <col min="12" max="12" width="6.85546875" customWidth="1"/>
    <col min="13" max="13" width="3.7109375" customWidth="1"/>
    <col min="14" max="14" width="10.7109375" customWidth="1"/>
    <col min="15" max="15" width="10.5703125" customWidth="1"/>
    <col min="16" max="16" width="12.7109375" customWidth="1"/>
    <col min="17" max="19" width="5.140625" customWidth="1"/>
    <col min="20" max="20" width="5.85546875" customWidth="1"/>
    <col min="21" max="21" width="12.85546875" customWidth="1"/>
    <col min="22" max="22" width="10.5703125" customWidth="1"/>
    <col min="23" max="23" width="12.140625" customWidth="1"/>
    <col min="24" max="24" width="8.5703125" customWidth="1"/>
    <col min="25" max="25" width="0.42578125" customWidth="1"/>
    <col min="26" max="26" width="4.140625" customWidth="1"/>
    <col min="27" max="252" width="9.140625" customWidth="1"/>
    <col min="253" max="254" width="0.5703125" customWidth="1"/>
    <col min="255" max="255" width="10.28515625" customWidth="1"/>
    <col min="256" max="256" width="5.42578125" customWidth="1"/>
    <col min="257" max="257" width="0.85546875" customWidth="1"/>
    <col min="258" max="258" width="16.5703125" customWidth="1"/>
    <col min="259" max="259" width="8" customWidth="1"/>
    <col min="260" max="260" width="1.140625" customWidth="1"/>
    <col min="261" max="261" width="1.5703125" customWidth="1"/>
    <col min="262" max="262" width="7" customWidth="1"/>
    <col min="263" max="263" width="3.5703125" customWidth="1"/>
    <col min="264" max="264" width="6.85546875" customWidth="1"/>
    <col min="265" max="265" width="3.7109375" customWidth="1"/>
    <col min="266" max="266" width="10.7109375" customWidth="1"/>
    <col min="267" max="267" width="10.5703125" customWidth="1"/>
    <col min="268" max="268" width="10.7109375" customWidth="1"/>
    <col min="269" max="270" width="10.5703125" customWidth="1"/>
    <col min="271" max="271" width="9.7109375" customWidth="1"/>
    <col min="272" max="272" width="5.85546875" customWidth="1"/>
    <col min="273" max="273" width="10.7109375" customWidth="1"/>
    <col min="274" max="274" width="8.140625" customWidth="1"/>
    <col min="275" max="275" width="2.42578125" customWidth="1"/>
    <col min="276" max="276" width="10.7109375" customWidth="1"/>
    <col min="277" max="277" width="8.5703125" customWidth="1"/>
    <col min="278" max="278" width="0.42578125" customWidth="1"/>
    <col min="279" max="279" width="1.5703125" customWidth="1"/>
    <col min="280" max="280" width="9.42578125" customWidth="1"/>
    <col min="281" max="281" width="1.140625" customWidth="1"/>
    <col min="282" max="282" width="1.5703125" customWidth="1"/>
    <col min="283" max="508" width="9.140625" customWidth="1"/>
    <col min="509" max="510" width="0.5703125" customWidth="1"/>
    <col min="511" max="511" width="10.28515625" customWidth="1"/>
    <col min="512" max="512" width="5.42578125" customWidth="1"/>
    <col min="513" max="513" width="0.85546875" customWidth="1"/>
    <col min="514" max="514" width="16.5703125" customWidth="1"/>
    <col min="515" max="515" width="8" customWidth="1"/>
    <col min="516" max="516" width="1.140625" customWidth="1"/>
    <col min="517" max="517" width="1.5703125" customWidth="1"/>
    <col min="518" max="518" width="7" customWidth="1"/>
    <col min="519" max="519" width="3.5703125" customWidth="1"/>
    <col min="520" max="520" width="6.85546875" customWidth="1"/>
    <col min="521" max="521" width="3.7109375" customWidth="1"/>
    <col min="522" max="522" width="10.7109375" customWidth="1"/>
    <col min="523" max="523" width="10.5703125" customWidth="1"/>
    <col min="524" max="524" width="10.7109375" customWidth="1"/>
    <col min="525" max="526" width="10.5703125" customWidth="1"/>
    <col min="527" max="527" width="9.7109375" customWidth="1"/>
    <col min="528" max="528" width="5.85546875" customWidth="1"/>
    <col min="529" max="529" width="10.7109375" customWidth="1"/>
    <col min="530" max="530" width="8.140625" customWidth="1"/>
    <col min="531" max="531" width="2.42578125" customWidth="1"/>
    <col min="532" max="532" width="10.7109375" customWidth="1"/>
    <col min="533" max="533" width="8.5703125" customWidth="1"/>
    <col min="534" max="534" width="0.42578125" customWidth="1"/>
    <col min="535" max="535" width="1.5703125" customWidth="1"/>
    <col min="536" max="536" width="9.42578125" customWidth="1"/>
    <col min="537" max="537" width="1.140625" customWidth="1"/>
    <col min="538" max="538" width="1.5703125" customWidth="1"/>
    <col min="539" max="764" width="9.140625" customWidth="1"/>
    <col min="765" max="766" width="0.5703125" customWidth="1"/>
    <col min="767" max="767" width="10.28515625" customWidth="1"/>
    <col min="768" max="768" width="5.42578125" customWidth="1"/>
    <col min="769" max="769" width="0.85546875" customWidth="1"/>
    <col min="770" max="770" width="16.5703125" customWidth="1"/>
    <col min="771" max="771" width="8" customWidth="1"/>
    <col min="772" max="772" width="1.140625" customWidth="1"/>
    <col min="773" max="773" width="1.5703125" customWidth="1"/>
    <col min="774" max="774" width="7" customWidth="1"/>
    <col min="775" max="775" width="3.5703125" customWidth="1"/>
    <col min="776" max="776" width="6.85546875" customWidth="1"/>
    <col min="777" max="777" width="3.7109375" customWidth="1"/>
    <col min="778" max="778" width="10.7109375" customWidth="1"/>
    <col min="779" max="779" width="10.5703125" customWidth="1"/>
    <col min="780" max="780" width="10.7109375" customWidth="1"/>
    <col min="781" max="782" width="10.5703125" customWidth="1"/>
    <col min="783" max="783" width="9.7109375" customWidth="1"/>
    <col min="784" max="784" width="5.85546875" customWidth="1"/>
    <col min="785" max="785" width="10.7109375" customWidth="1"/>
    <col min="786" max="786" width="8.140625" customWidth="1"/>
    <col min="787" max="787" width="2.42578125" customWidth="1"/>
    <col min="788" max="788" width="10.7109375" customWidth="1"/>
    <col min="789" max="789" width="8.5703125" customWidth="1"/>
    <col min="790" max="790" width="0.42578125" customWidth="1"/>
    <col min="791" max="791" width="1.5703125" customWidth="1"/>
    <col min="792" max="792" width="9.42578125" customWidth="1"/>
    <col min="793" max="793" width="1.140625" customWidth="1"/>
    <col min="794" max="794" width="1.5703125" customWidth="1"/>
    <col min="795" max="1020" width="9.140625" customWidth="1"/>
    <col min="1021" max="1022" width="0.5703125" customWidth="1"/>
    <col min="1023" max="1023" width="10.28515625" customWidth="1"/>
    <col min="1024" max="1024" width="5.42578125" customWidth="1"/>
    <col min="1025" max="1025" width="0.85546875" customWidth="1"/>
    <col min="1026" max="1026" width="16.5703125" customWidth="1"/>
    <col min="1027" max="1027" width="8" customWidth="1"/>
    <col min="1028" max="1028" width="1.140625" customWidth="1"/>
    <col min="1029" max="1029" width="1.5703125" customWidth="1"/>
    <col min="1030" max="1030" width="7" customWidth="1"/>
    <col min="1031" max="1031" width="3.5703125" customWidth="1"/>
    <col min="1032" max="1032" width="6.85546875" customWidth="1"/>
    <col min="1033" max="1033" width="3.7109375" customWidth="1"/>
    <col min="1034" max="1034" width="10.7109375" customWidth="1"/>
    <col min="1035" max="1035" width="10.5703125" customWidth="1"/>
    <col min="1036" max="1036" width="10.7109375" customWidth="1"/>
    <col min="1037" max="1038" width="10.5703125" customWidth="1"/>
    <col min="1039" max="1039" width="9.7109375" customWidth="1"/>
    <col min="1040" max="1040" width="5.85546875" customWidth="1"/>
    <col min="1041" max="1041" width="10.7109375" customWidth="1"/>
    <col min="1042" max="1042" width="8.140625" customWidth="1"/>
    <col min="1043" max="1043" width="2.42578125" customWidth="1"/>
    <col min="1044" max="1044" width="10.7109375" customWidth="1"/>
    <col min="1045" max="1045" width="8.5703125" customWidth="1"/>
    <col min="1046" max="1046" width="0.42578125" customWidth="1"/>
    <col min="1047" max="1047" width="1.5703125" customWidth="1"/>
    <col min="1048" max="1048" width="9.42578125" customWidth="1"/>
    <col min="1049" max="1049" width="1.140625" customWidth="1"/>
    <col min="1050" max="1050" width="1.5703125" customWidth="1"/>
    <col min="1051" max="1276" width="9.140625" customWidth="1"/>
    <col min="1277" max="1278" width="0.5703125" customWidth="1"/>
    <col min="1279" max="1279" width="10.28515625" customWidth="1"/>
    <col min="1280" max="1280" width="5.42578125" customWidth="1"/>
    <col min="1281" max="1281" width="0.85546875" customWidth="1"/>
    <col min="1282" max="1282" width="16.5703125" customWidth="1"/>
    <col min="1283" max="1283" width="8" customWidth="1"/>
    <col min="1284" max="1284" width="1.140625" customWidth="1"/>
    <col min="1285" max="1285" width="1.5703125" customWidth="1"/>
    <col min="1286" max="1286" width="7" customWidth="1"/>
    <col min="1287" max="1287" width="3.5703125" customWidth="1"/>
    <col min="1288" max="1288" width="6.85546875" customWidth="1"/>
    <col min="1289" max="1289" width="3.7109375" customWidth="1"/>
    <col min="1290" max="1290" width="10.7109375" customWidth="1"/>
    <col min="1291" max="1291" width="10.5703125" customWidth="1"/>
    <col min="1292" max="1292" width="10.7109375" customWidth="1"/>
    <col min="1293" max="1294" width="10.5703125" customWidth="1"/>
    <col min="1295" max="1295" width="9.7109375" customWidth="1"/>
    <col min="1296" max="1296" width="5.85546875" customWidth="1"/>
    <col min="1297" max="1297" width="10.7109375" customWidth="1"/>
    <col min="1298" max="1298" width="8.140625" customWidth="1"/>
    <col min="1299" max="1299" width="2.42578125" customWidth="1"/>
    <col min="1300" max="1300" width="10.7109375" customWidth="1"/>
    <col min="1301" max="1301" width="8.5703125" customWidth="1"/>
    <col min="1302" max="1302" width="0.42578125" customWidth="1"/>
    <col min="1303" max="1303" width="1.5703125" customWidth="1"/>
    <col min="1304" max="1304" width="9.42578125" customWidth="1"/>
    <col min="1305" max="1305" width="1.140625" customWidth="1"/>
    <col min="1306" max="1306" width="1.5703125" customWidth="1"/>
    <col min="1307" max="1532" width="9.140625" customWidth="1"/>
    <col min="1533" max="1534" width="0.5703125" customWidth="1"/>
    <col min="1535" max="1535" width="10.28515625" customWidth="1"/>
    <col min="1536" max="1536" width="5.42578125" customWidth="1"/>
    <col min="1537" max="1537" width="0.85546875" customWidth="1"/>
    <col min="1538" max="1538" width="16.5703125" customWidth="1"/>
    <col min="1539" max="1539" width="8" customWidth="1"/>
    <col min="1540" max="1540" width="1.140625" customWidth="1"/>
    <col min="1541" max="1541" width="1.5703125" customWidth="1"/>
    <col min="1542" max="1542" width="7" customWidth="1"/>
    <col min="1543" max="1543" width="3.5703125" customWidth="1"/>
    <col min="1544" max="1544" width="6.85546875" customWidth="1"/>
    <col min="1545" max="1545" width="3.7109375" customWidth="1"/>
    <col min="1546" max="1546" width="10.7109375" customWidth="1"/>
    <col min="1547" max="1547" width="10.5703125" customWidth="1"/>
    <col min="1548" max="1548" width="10.7109375" customWidth="1"/>
    <col min="1549" max="1550" width="10.5703125" customWidth="1"/>
    <col min="1551" max="1551" width="9.7109375" customWidth="1"/>
    <col min="1552" max="1552" width="5.85546875" customWidth="1"/>
    <col min="1553" max="1553" width="10.7109375" customWidth="1"/>
    <col min="1554" max="1554" width="8.140625" customWidth="1"/>
    <col min="1555" max="1555" width="2.42578125" customWidth="1"/>
    <col min="1556" max="1556" width="10.7109375" customWidth="1"/>
    <col min="1557" max="1557" width="8.5703125" customWidth="1"/>
    <col min="1558" max="1558" width="0.42578125" customWidth="1"/>
    <col min="1559" max="1559" width="1.5703125" customWidth="1"/>
    <col min="1560" max="1560" width="9.42578125" customWidth="1"/>
    <col min="1561" max="1561" width="1.140625" customWidth="1"/>
    <col min="1562" max="1562" width="1.5703125" customWidth="1"/>
    <col min="1563" max="1788" width="9.140625" customWidth="1"/>
    <col min="1789" max="1790" width="0.5703125" customWidth="1"/>
    <col min="1791" max="1791" width="10.28515625" customWidth="1"/>
    <col min="1792" max="1792" width="5.42578125" customWidth="1"/>
    <col min="1793" max="1793" width="0.85546875" customWidth="1"/>
    <col min="1794" max="1794" width="16.5703125" customWidth="1"/>
    <col min="1795" max="1795" width="8" customWidth="1"/>
    <col min="1796" max="1796" width="1.140625" customWidth="1"/>
    <col min="1797" max="1797" width="1.5703125" customWidth="1"/>
    <col min="1798" max="1798" width="7" customWidth="1"/>
    <col min="1799" max="1799" width="3.5703125" customWidth="1"/>
    <col min="1800" max="1800" width="6.85546875" customWidth="1"/>
    <col min="1801" max="1801" width="3.7109375" customWidth="1"/>
    <col min="1802" max="1802" width="10.7109375" customWidth="1"/>
    <col min="1803" max="1803" width="10.5703125" customWidth="1"/>
    <col min="1804" max="1804" width="10.7109375" customWidth="1"/>
    <col min="1805" max="1806" width="10.5703125" customWidth="1"/>
    <col min="1807" max="1807" width="9.7109375" customWidth="1"/>
    <col min="1808" max="1808" width="5.85546875" customWidth="1"/>
    <col min="1809" max="1809" width="10.7109375" customWidth="1"/>
    <col min="1810" max="1810" width="8.140625" customWidth="1"/>
    <col min="1811" max="1811" width="2.42578125" customWidth="1"/>
    <col min="1812" max="1812" width="10.7109375" customWidth="1"/>
    <col min="1813" max="1813" width="8.5703125" customWidth="1"/>
    <col min="1814" max="1814" width="0.42578125" customWidth="1"/>
    <col min="1815" max="1815" width="1.5703125" customWidth="1"/>
    <col min="1816" max="1816" width="9.42578125" customWidth="1"/>
    <col min="1817" max="1817" width="1.140625" customWidth="1"/>
    <col min="1818" max="1818" width="1.5703125" customWidth="1"/>
    <col min="1819" max="2044" width="9.140625" customWidth="1"/>
    <col min="2045" max="2046" width="0.5703125" customWidth="1"/>
    <col min="2047" max="2047" width="10.28515625" customWidth="1"/>
    <col min="2048" max="2048" width="5.42578125" customWidth="1"/>
    <col min="2049" max="2049" width="0.85546875" customWidth="1"/>
    <col min="2050" max="2050" width="16.5703125" customWidth="1"/>
    <col min="2051" max="2051" width="8" customWidth="1"/>
    <col min="2052" max="2052" width="1.140625" customWidth="1"/>
    <col min="2053" max="2053" width="1.5703125" customWidth="1"/>
    <col min="2054" max="2054" width="7" customWidth="1"/>
    <col min="2055" max="2055" width="3.5703125" customWidth="1"/>
    <col min="2056" max="2056" width="6.85546875" customWidth="1"/>
    <col min="2057" max="2057" width="3.7109375" customWidth="1"/>
    <col min="2058" max="2058" width="10.7109375" customWidth="1"/>
    <col min="2059" max="2059" width="10.5703125" customWidth="1"/>
    <col min="2060" max="2060" width="10.7109375" customWidth="1"/>
    <col min="2061" max="2062" width="10.5703125" customWidth="1"/>
    <col min="2063" max="2063" width="9.7109375" customWidth="1"/>
    <col min="2064" max="2064" width="5.85546875" customWidth="1"/>
    <col min="2065" max="2065" width="10.7109375" customWidth="1"/>
    <col min="2066" max="2066" width="8.140625" customWidth="1"/>
    <col min="2067" max="2067" width="2.42578125" customWidth="1"/>
    <col min="2068" max="2068" width="10.7109375" customWidth="1"/>
    <col min="2069" max="2069" width="8.5703125" customWidth="1"/>
    <col min="2070" max="2070" width="0.42578125" customWidth="1"/>
    <col min="2071" max="2071" width="1.5703125" customWidth="1"/>
    <col min="2072" max="2072" width="9.42578125" customWidth="1"/>
    <col min="2073" max="2073" width="1.140625" customWidth="1"/>
    <col min="2074" max="2074" width="1.5703125" customWidth="1"/>
    <col min="2075" max="2300" width="9.140625" customWidth="1"/>
    <col min="2301" max="2302" width="0.5703125" customWidth="1"/>
    <col min="2303" max="2303" width="10.28515625" customWidth="1"/>
    <col min="2304" max="2304" width="5.42578125" customWidth="1"/>
    <col min="2305" max="2305" width="0.85546875" customWidth="1"/>
    <col min="2306" max="2306" width="16.5703125" customWidth="1"/>
    <col min="2307" max="2307" width="8" customWidth="1"/>
    <col min="2308" max="2308" width="1.140625" customWidth="1"/>
    <col min="2309" max="2309" width="1.5703125" customWidth="1"/>
    <col min="2310" max="2310" width="7" customWidth="1"/>
    <col min="2311" max="2311" width="3.5703125" customWidth="1"/>
    <col min="2312" max="2312" width="6.85546875" customWidth="1"/>
    <col min="2313" max="2313" width="3.7109375" customWidth="1"/>
    <col min="2314" max="2314" width="10.7109375" customWidth="1"/>
    <col min="2315" max="2315" width="10.5703125" customWidth="1"/>
    <col min="2316" max="2316" width="10.7109375" customWidth="1"/>
    <col min="2317" max="2318" width="10.5703125" customWidth="1"/>
    <col min="2319" max="2319" width="9.7109375" customWidth="1"/>
    <col min="2320" max="2320" width="5.85546875" customWidth="1"/>
    <col min="2321" max="2321" width="10.7109375" customWidth="1"/>
    <col min="2322" max="2322" width="8.140625" customWidth="1"/>
    <col min="2323" max="2323" width="2.42578125" customWidth="1"/>
    <col min="2324" max="2324" width="10.7109375" customWidth="1"/>
    <col min="2325" max="2325" width="8.5703125" customWidth="1"/>
    <col min="2326" max="2326" width="0.42578125" customWidth="1"/>
    <col min="2327" max="2327" width="1.5703125" customWidth="1"/>
    <col min="2328" max="2328" width="9.42578125" customWidth="1"/>
    <col min="2329" max="2329" width="1.140625" customWidth="1"/>
    <col min="2330" max="2330" width="1.5703125" customWidth="1"/>
    <col min="2331" max="2556" width="9.140625" customWidth="1"/>
    <col min="2557" max="2558" width="0.5703125" customWidth="1"/>
    <col min="2559" max="2559" width="10.28515625" customWidth="1"/>
    <col min="2560" max="2560" width="5.42578125" customWidth="1"/>
    <col min="2561" max="2561" width="0.85546875" customWidth="1"/>
    <col min="2562" max="2562" width="16.5703125" customWidth="1"/>
    <col min="2563" max="2563" width="8" customWidth="1"/>
    <col min="2564" max="2564" width="1.140625" customWidth="1"/>
    <col min="2565" max="2565" width="1.5703125" customWidth="1"/>
    <col min="2566" max="2566" width="7" customWidth="1"/>
    <col min="2567" max="2567" width="3.5703125" customWidth="1"/>
    <col min="2568" max="2568" width="6.85546875" customWidth="1"/>
    <col min="2569" max="2569" width="3.7109375" customWidth="1"/>
    <col min="2570" max="2570" width="10.7109375" customWidth="1"/>
    <col min="2571" max="2571" width="10.5703125" customWidth="1"/>
    <col min="2572" max="2572" width="10.7109375" customWidth="1"/>
    <col min="2573" max="2574" width="10.5703125" customWidth="1"/>
    <col min="2575" max="2575" width="9.7109375" customWidth="1"/>
    <col min="2576" max="2576" width="5.85546875" customWidth="1"/>
    <col min="2577" max="2577" width="10.7109375" customWidth="1"/>
    <col min="2578" max="2578" width="8.140625" customWidth="1"/>
    <col min="2579" max="2579" width="2.42578125" customWidth="1"/>
    <col min="2580" max="2580" width="10.7109375" customWidth="1"/>
    <col min="2581" max="2581" width="8.5703125" customWidth="1"/>
    <col min="2582" max="2582" width="0.42578125" customWidth="1"/>
    <col min="2583" max="2583" width="1.5703125" customWidth="1"/>
    <col min="2584" max="2584" width="9.42578125" customWidth="1"/>
    <col min="2585" max="2585" width="1.140625" customWidth="1"/>
    <col min="2586" max="2586" width="1.5703125" customWidth="1"/>
    <col min="2587" max="2812" width="9.140625" customWidth="1"/>
    <col min="2813" max="2814" width="0.5703125" customWidth="1"/>
    <col min="2815" max="2815" width="10.28515625" customWidth="1"/>
    <col min="2816" max="2816" width="5.42578125" customWidth="1"/>
    <col min="2817" max="2817" width="0.85546875" customWidth="1"/>
    <col min="2818" max="2818" width="16.5703125" customWidth="1"/>
    <col min="2819" max="2819" width="8" customWidth="1"/>
    <col min="2820" max="2820" width="1.140625" customWidth="1"/>
    <col min="2821" max="2821" width="1.5703125" customWidth="1"/>
    <col min="2822" max="2822" width="7" customWidth="1"/>
    <col min="2823" max="2823" width="3.5703125" customWidth="1"/>
    <col min="2824" max="2824" width="6.85546875" customWidth="1"/>
    <col min="2825" max="2825" width="3.7109375" customWidth="1"/>
    <col min="2826" max="2826" width="10.7109375" customWidth="1"/>
    <col min="2827" max="2827" width="10.5703125" customWidth="1"/>
    <col min="2828" max="2828" width="10.7109375" customWidth="1"/>
    <col min="2829" max="2830" width="10.5703125" customWidth="1"/>
    <col min="2831" max="2831" width="9.7109375" customWidth="1"/>
    <col min="2832" max="2832" width="5.85546875" customWidth="1"/>
    <col min="2833" max="2833" width="10.7109375" customWidth="1"/>
    <col min="2834" max="2834" width="8.140625" customWidth="1"/>
    <col min="2835" max="2835" width="2.42578125" customWidth="1"/>
    <col min="2836" max="2836" width="10.7109375" customWidth="1"/>
    <col min="2837" max="2837" width="8.5703125" customWidth="1"/>
    <col min="2838" max="2838" width="0.42578125" customWidth="1"/>
    <col min="2839" max="2839" width="1.5703125" customWidth="1"/>
    <col min="2840" max="2840" width="9.42578125" customWidth="1"/>
    <col min="2841" max="2841" width="1.140625" customWidth="1"/>
    <col min="2842" max="2842" width="1.5703125" customWidth="1"/>
    <col min="2843" max="3068" width="9.140625" customWidth="1"/>
    <col min="3069" max="3070" width="0.5703125" customWidth="1"/>
    <col min="3071" max="3071" width="10.28515625" customWidth="1"/>
    <col min="3072" max="3072" width="5.42578125" customWidth="1"/>
    <col min="3073" max="3073" width="0.85546875" customWidth="1"/>
    <col min="3074" max="3074" width="16.5703125" customWidth="1"/>
    <col min="3075" max="3075" width="8" customWidth="1"/>
    <col min="3076" max="3076" width="1.140625" customWidth="1"/>
    <col min="3077" max="3077" width="1.5703125" customWidth="1"/>
    <col min="3078" max="3078" width="7" customWidth="1"/>
    <col min="3079" max="3079" width="3.5703125" customWidth="1"/>
    <col min="3080" max="3080" width="6.85546875" customWidth="1"/>
    <col min="3081" max="3081" width="3.7109375" customWidth="1"/>
    <col min="3082" max="3082" width="10.7109375" customWidth="1"/>
    <col min="3083" max="3083" width="10.5703125" customWidth="1"/>
    <col min="3084" max="3084" width="10.7109375" customWidth="1"/>
    <col min="3085" max="3086" width="10.5703125" customWidth="1"/>
    <col min="3087" max="3087" width="9.7109375" customWidth="1"/>
    <col min="3088" max="3088" width="5.85546875" customWidth="1"/>
    <col min="3089" max="3089" width="10.7109375" customWidth="1"/>
    <col min="3090" max="3090" width="8.140625" customWidth="1"/>
    <col min="3091" max="3091" width="2.42578125" customWidth="1"/>
    <col min="3092" max="3092" width="10.7109375" customWidth="1"/>
    <col min="3093" max="3093" width="8.5703125" customWidth="1"/>
    <col min="3094" max="3094" width="0.42578125" customWidth="1"/>
    <col min="3095" max="3095" width="1.5703125" customWidth="1"/>
    <col min="3096" max="3096" width="9.42578125" customWidth="1"/>
    <col min="3097" max="3097" width="1.140625" customWidth="1"/>
    <col min="3098" max="3098" width="1.5703125" customWidth="1"/>
    <col min="3099" max="3324" width="9.140625" customWidth="1"/>
    <col min="3325" max="3326" width="0.5703125" customWidth="1"/>
    <col min="3327" max="3327" width="10.28515625" customWidth="1"/>
    <col min="3328" max="3328" width="5.42578125" customWidth="1"/>
    <col min="3329" max="3329" width="0.85546875" customWidth="1"/>
    <col min="3330" max="3330" width="16.5703125" customWidth="1"/>
    <col min="3331" max="3331" width="8" customWidth="1"/>
    <col min="3332" max="3332" width="1.140625" customWidth="1"/>
    <col min="3333" max="3333" width="1.5703125" customWidth="1"/>
    <col min="3334" max="3334" width="7" customWidth="1"/>
    <col min="3335" max="3335" width="3.5703125" customWidth="1"/>
    <col min="3336" max="3336" width="6.85546875" customWidth="1"/>
    <col min="3337" max="3337" width="3.7109375" customWidth="1"/>
    <col min="3338" max="3338" width="10.7109375" customWidth="1"/>
    <col min="3339" max="3339" width="10.5703125" customWidth="1"/>
    <col min="3340" max="3340" width="10.7109375" customWidth="1"/>
    <col min="3341" max="3342" width="10.5703125" customWidth="1"/>
    <col min="3343" max="3343" width="9.7109375" customWidth="1"/>
    <col min="3344" max="3344" width="5.85546875" customWidth="1"/>
    <col min="3345" max="3345" width="10.7109375" customWidth="1"/>
    <col min="3346" max="3346" width="8.140625" customWidth="1"/>
    <col min="3347" max="3347" width="2.42578125" customWidth="1"/>
    <col min="3348" max="3348" width="10.7109375" customWidth="1"/>
    <col min="3349" max="3349" width="8.5703125" customWidth="1"/>
    <col min="3350" max="3350" width="0.42578125" customWidth="1"/>
    <col min="3351" max="3351" width="1.5703125" customWidth="1"/>
    <col min="3352" max="3352" width="9.42578125" customWidth="1"/>
    <col min="3353" max="3353" width="1.140625" customWidth="1"/>
    <col min="3354" max="3354" width="1.5703125" customWidth="1"/>
    <col min="3355" max="3580" width="9.140625" customWidth="1"/>
    <col min="3581" max="3582" width="0.5703125" customWidth="1"/>
    <col min="3583" max="3583" width="10.28515625" customWidth="1"/>
    <col min="3584" max="3584" width="5.42578125" customWidth="1"/>
    <col min="3585" max="3585" width="0.85546875" customWidth="1"/>
    <col min="3586" max="3586" width="16.5703125" customWidth="1"/>
    <col min="3587" max="3587" width="8" customWidth="1"/>
    <col min="3588" max="3588" width="1.140625" customWidth="1"/>
    <col min="3589" max="3589" width="1.5703125" customWidth="1"/>
    <col min="3590" max="3590" width="7" customWidth="1"/>
    <col min="3591" max="3591" width="3.5703125" customWidth="1"/>
    <col min="3592" max="3592" width="6.85546875" customWidth="1"/>
    <col min="3593" max="3593" width="3.7109375" customWidth="1"/>
    <col min="3594" max="3594" width="10.7109375" customWidth="1"/>
    <col min="3595" max="3595" width="10.5703125" customWidth="1"/>
    <col min="3596" max="3596" width="10.7109375" customWidth="1"/>
    <col min="3597" max="3598" width="10.5703125" customWidth="1"/>
    <col min="3599" max="3599" width="9.7109375" customWidth="1"/>
    <col min="3600" max="3600" width="5.85546875" customWidth="1"/>
    <col min="3601" max="3601" width="10.7109375" customWidth="1"/>
    <col min="3602" max="3602" width="8.140625" customWidth="1"/>
    <col min="3603" max="3603" width="2.42578125" customWidth="1"/>
    <col min="3604" max="3604" width="10.7109375" customWidth="1"/>
    <col min="3605" max="3605" width="8.5703125" customWidth="1"/>
    <col min="3606" max="3606" width="0.42578125" customWidth="1"/>
    <col min="3607" max="3607" width="1.5703125" customWidth="1"/>
    <col min="3608" max="3608" width="9.42578125" customWidth="1"/>
    <col min="3609" max="3609" width="1.140625" customWidth="1"/>
    <col min="3610" max="3610" width="1.5703125" customWidth="1"/>
    <col min="3611" max="3836" width="9.140625" customWidth="1"/>
    <col min="3837" max="3838" width="0.5703125" customWidth="1"/>
    <col min="3839" max="3839" width="10.28515625" customWidth="1"/>
    <col min="3840" max="3840" width="5.42578125" customWidth="1"/>
    <col min="3841" max="3841" width="0.85546875" customWidth="1"/>
    <col min="3842" max="3842" width="16.5703125" customWidth="1"/>
    <col min="3843" max="3843" width="8" customWidth="1"/>
    <col min="3844" max="3844" width="1.140625" customWidth="1"/>
    <col min="3845" max="3845" width="1.5703125" customWidth="1"/>
    <col min="3846" max="3846" width="7" customWidth="1"/>
    <col min="3847" max="3847" width="3.5703125" customWidth="1"/>
    <col min="3848" max="3848" width="6.85546875" customWidth="1"/>
    <col min="3849" max="3849" width="3.7109375" customWidth="1"/>
    <col min="3850" max="3850" width="10.7109375" customWidth="1"/>
    <col min="3851" max="3851" width="10.5703125" customWidth="1"/>
    <col min="3852" max="3852" width="10.7109375" customWidth="1"/>
    <col min="3853" max="3854" width="10.5703125" customWidth="1"/>
    <col min="3855" max="3855" width="9.7109375" customWidth="1"/>
    <col min="3856" max="3856" width="5.85546875" customWidth="1"/>
    <col min="3857" max="3857" width="10.7109375" customWidth="1"/>
    <col min="3858" max="3858" width="8.140625" customWidth="1"/>
    <col min="3859" max="3859" width="2.42578125" customWidth="1"/>
    <col min="3860" max="3860" width="10.7109375" customWidth="1"/>
    <col min="3861" max="3861" width="8.5703125" customWidth="1"/>
    <col min="3862" max="3862" width="0.42578125" customWidth="1"/>
    <col min="3863" max="3863" width="1.5703125" customWidth="1"/>
    <col min="3864" max="3864" width="9.42578125" customWidth="1"/>
    <col min="3865" max="3865" width="1.140625" customWidth="1"/>
    <col min="3866" max="3866" width="1.5703125" customWidth="1"/>
    <col min="3867" max="4092" width="9.140625" customWidth="1"/>
    <col min="4093" max="4094" width="0.5703125" customWidth="1"/>
    <col min="4095" max="4095" width="10.28515625" customWidth="1"/>
    <col min="4096" max="4096" width="5.42578125" customWidth="1"/>
    <col min="4097" max="4097" width="0.85546875" customWidth="1"/>
    <col min="4098" max="4098" width="16.5703125" customWidth="1"/>
    <col min="4099" max="4099" width="8" customWidth="1"/>
    <col min="4100" max="4100" width="1.140625" customWidth="1"/>
    <col min="4101" max="4101" width="1.5703125" customWidth="1"/>
    <col min="4102" max="4102" width="7" customWidth="1"/>
    <col min="4103" max="4103" width="3.5703125" customWidth="1"/>
    <col min="4104" max="4104" width="6.85546875" customWidth="1"/>
    <col min="4105" max="4105" width="3.7109375" customWidth="1"/>
    <col min="4106" max="4106" width="10.7109375" customWidth="1"/>
    <col min="4107" max="4107" width="10.5703125" customWidth="1"/>
    <col min="4108" max="4108" width="10.7109375" customWidth="1"/>
    <col min="4109" max="4110" width="10.5703125" customWidth="1"/>
    <col min="4111" max="4111" width="9.7109375" customWidth="1"/>
    <col min="4112" max="4112" width="5.85546875" customWidth="1"/>
    <col min="4113" max="4113" width="10.7109375" customWidth="1"/>
    <col min="4114" max="4114" width="8.140625" customWidth="1"/>
    <col min="4115" max="4115" width="2.42578125" customWidth="1"/>
    <col min="4116" max="4116" width="10.7109375" customWidth="1"/>
    <col min="4117" max="4117" width="8.5703125" customWidth="1"/>
    <col min="4118" max="4118" width="0.42578125" customWidth="1"/>
    <col min="4119" max="4119" width="1.5703125" customWidth="1"/>
    <col min="4120" max="4120" width="9.42578125" customWidth="1"/>
    <col min="4121" max="4121" width="1.140625" customWidth="1"/>
    <col min="4122" max="4122" width="1.5703125" customWidth="1"/>
    <col min="4123" max="4348" width="9.140625" customWidth="1"/>
    <col min="4349" max="4350" width="0.5703125" customWidth="1"/>
    <col min="4351" max="4351" width="10.28515625" customWidth="1"/>
    <col min="4352" max="4352" width="5.42578125" customWidth="1"/>
    <col min="4353" max="4353" width="0.85546875" customWidth="1"/>
    <col min="4354" max="4354" width="16.5703125" customWidth="1"/>
    <col min="4355" max="4355" width="8" customWidth="1"/>
    <col min="4356" max="4356" width="1.140625" customWidth="1"/>
    <col min="4357" max="4357" width="1.5703125" customWidth="1"/>
    <col min="4358" max="4358" width="7" customWidth="1"/>
    <col min="4359" max="4359" width="3.5703125" customWidth="1"/>
    <col min="4360" max="4360" width="6.85546875" customWidth="1"/>
    <col min="4361" max="4361" width="3.7109375" customWidth="1"/>
    <col min="4362" max="4362" width="10.7109375" customWidth="1"/>
    <col min="4363" max="4363" width="10.5703125" customWidth="1"/>
    <col min="4364" max="4364" width="10.7109375" customWidth="1"/>
    <col min="4365" max="4366" width="10.5703125" customWidth="1"/>
    <col min="4367" max="4367" width="9.7109375" customWidth="1"/>
    <col min="4368" max="4368" width="5.85546875" customWidth="1"/>
    <col min="4369" max="4369" width="10.7109375" customWidth="1"/>
    <col min="4370" max="4370" width="8.140625" customWidth="1"/>
    <col min="4371" max="4371" width="2.42578125" customWidth="1"/>
    <col min="4372" max="4372" width="10.7109375" customWidth="1"/>
    <col min="4373" max="4373" width="8.5703125" customWidth="1"/>
    <col min="4374" max="4374" width="0.42578125" customWidth="1"/>
    <col min="4375" max="4375" width="1.5703125" customWidth="1"/>
    <col min="4376" max="4376" width="9.42578125" customWidth="1"/>
    <col min="4377" max="4377" width="1.140625" customWidth="1"/>
    <col min="4378" max="4378" width="1.5703125" customWidth="1"/>
    <col min="4379" max="4604" width="9.140625" customWidth="1"/>
    <col min="4605" max="4606" width="0.5703125" customWidth="1"/>
    <col min="4607" max="4607" width="10.28515625" customWidth="1"/>
    <col min="4608" max="4608" width="5.42578125" customWidth="1"/>
    <col min="4609" max="4609" width="0.85546875" customWidth="1"/>
    <col min="4610" max="4610" width="16.5703125" customWidth="1"/>
    <col min="4611" max="4611" width="8" customWidth="1"/>
    <col min="4612" max="4612" width="1.140625" customWidth="1"/>
    <col min="4613" max="4613" width="1.5703125" customWidth="1"/>
    <col min="4614" max="4614" width="7" customWidth="1"/>
    <col min="4615" max="4615" width="3.5703125" customWidth="1"/>
    <col min="4616" max="4616" width="6.85546875" customWidth="1"/>
    <col min="4617" max="4617" width="3.7109375" customWidth="1"/>
    <col min="4618" max="4618" width="10.7109375" customWidth="1"/>
    <col min="4619" max="4619" width="10.5703125" customWidth="1"/>
    <col min="4620" max="4620" width="10.7109375" customWidth="1"/>
    <col min="4621" max="4622" width="10.5703125" customWidth="1"/>
    <col min="4623" max="4623" width="9.7109375" customWidth="1"/>
    <col min="4624" max="4624" width="5.85546875" customWidth="1"/>
    <col min="4625" max="4625" width="10.7109375" customWidth="1"/>
    <col min="4626" max="4626" width="8.140625" customWidth="1"/>
    <col min="4627" max="4627" width="2.42578125" customWidth="1"/>
    <col min="4628" max="4628" width="10.7109375" customWidth="1"/>
    <col min="4629" max="4629" width="8.5703125" customWidth="1"/>
    <col min="4630" max="4630" width="0.42578125" customWidth="1"/>
    <col min="4631" max="4631" width="1.5703125" customWidth="1"/>
    <col min="4632" max="4632" width="9.42578125" customWidth="1"/>
    <col min="4633" max="4633" width="1.140625" customWidth="1"/>
    <col min="4634" max="4634" width="1.5703125" customWidth="1"/>
    <col min="4635" max="4860" width="9.140625" customWidth="1"/>
    <col min="4861" max="4862" width="0.5703125" customWidth="1"/>
    <col min="4863" max="4863" width="10.28515625" customWidth="1"/>
    <col min="4864" max="4864" width="5.42578125" customWidth="1"/>
    <col min="4865" max="4865" width="0.85546875" customWidth="1"/>
    <col min="4866" max="4866" width="16.5703125" customWidth="1"/>
    <col min="4867" max="4867" width="8" customWidth="1"/>
    <col min="4868" max="4868" width="1.140625" customWidth="1"/>
    <col min="4869" max="4869" width="1.5703125" customWidth="1"/>
    <col min="4870" max="4870" width="7" customWidth="1"/>
    <col min="4871" max="4871" width="3.5703125" customWidth="1"/>
    <col min="4872" max="4872" width="6.85546875" customWidth="1"/>
    <col min="4873" max="4873" width="3.7109375" customWidth="1"/>
    <col min="4874" max="4874" width="10.7109375" customWidth="1"/>
    <col min="4875" max="4875" width="10.5703125" customWidth="1"/>
    <col min="4876" max="4876" width="10.7109375" customWidth="1"/>
    <col min="4877" max="4878" width="10.5703125" customWidth="1"/>
    <col min="4879" max="4879" width="9.7109375" customWidth="1"/>
    <col min="4880" max="4880" width="5.85546875" customWidth="1"/>
    <col min="4881" max="4881" width="10.7109375" customWidth="1"/>
    <col min="4882" max="4882" width="8.140625" customWidth="1"/>
    <col min="4883" max="4883" width="2.42578125" customWidth="1"/>
    <col min="4884" max="4884" width="10.7109375" customWidth="1"/>
    <col min="4885" max="4885" width="8.5703125" customWidth="1"/>
    <col min="4886" max="4886" width="0.42578125" customWidth="1"/>
    <col min="4887" max="4887" width="1.5703125" customWidth="1"/>
    <col min="4888" max="4888" width="9.42578125" customWidth="1"/>
    <col min="4889" max="4889" width="1.140625" customWidth="1"/>
    <col min="4890" max="4890" width="1.5703125" customWidth="1"/>
    <col min="4891" max="5116" width="9.140625" customWidth="1"/>
    <col min="5117" max="5118" width="0.5703125" customWidth="1"/>
    <col min="5119" max="5119" width="10.28515625" customWidth="1"/>
    <col min="5120" max="5120" width="5.42578125" customWidth="1"/>
    <col min="5121" max="5121" width="0.85546875" customWidth="1"/>
    <col min="5122" max="5122" width="16.5703125" customWidth="1"/>
    <col min="5123" max="5123" width="8" customWidth="1"/>
    <col min="5124" max="5124" width="1.140625" customWidth="1"/>
    <col min="5125" max="5125" width="1.5703125" customWidth="1"/>
    <col min="5126" max="5126" width="7" customWidth="1"/>
    <col min="5127" max="5127" width="3.5703125" customWidth="1"/>
    <col min="5128" max="5128" width="6.85546875" customWidth="1"/>
    <col min="5129" max="5129" width="3.7109375" customWidth="1"/>
    <col min="5130" max="5130" width="10.7109375" customWidth="1"/>
    <col min="5131" max="5131" width="10.5703125" customWidth="1"/>
    <col min="5132" max="5132" width="10.7109375" customWidth="1"/>
    <col min="5133" max="5134" width="10.5703125" customWidth="1"/>
    <col min="5135" max="5135" width="9.7109375" customWidth="1"/>
    <col min="5136" max="5136" width="5.85546875" customWidth="1"/>
    <col min="5137" max="5137" width="10.7109375" customWidth="1"/>
    <col min="5138" max="5138" width="8.140625" customWidth="1"/>
    <col min="5139" max="5139" width="2.42578125" customWidth="1"/>
    <col min="5140" max="5140" width="10.7109375" customWidth="1"/>
    <col min="5141" max="5141" width="8.5703125" customWidth="1"/>
    <col min="5142" max="5142" width="0.42578125" customWidth="1"/>
    <col min="5143" max="5143" width="1.5703125" customWidth="1"/>
    <col min="5144" max="5144" width="9.42578125" customWidth="1"/>
    <col min="5145" max="5145" width="1.140625" customWidth="1"/>
    <col min="5146" max="5146" width="1.5703125" customWidth="1"/>
    <col min="5147" max="5372" width="9.140625" customWidth="1"/>
    <col min="5373" max="5374" width="0.5703125" customWidth="1"/>
    <col min="5375" max="5375" width="10.28515625" customWidth="1"/>
    <col min="5376" max="5376" width="5.42578125" customWidth="1"/>
    <col min="5377" max="5377" width="0.85546875" customWidth="1"/>
    <col min="5378" max="5378" width="16.5703125" customWidth="1"/>
    <col min="5379" max="5379" width="8" customWidth="1"/>
    <col min="5380" max="5380" width="1.140625" customWidth="1"/>
    <col min="5381" max="5381" width="1.5703125" customWidth="1"/>
    <col min="5382" max="5382" width="7" customWidth="1"/>
    <col min="5383" max="5383" width="3.5703125" customWidth="1"/>
    <col min="5384" max="5384" width="6.85546875" customWidth="1"/>
    <col min="5385" max="5385" width="3.7109375" customWidth="1"/>
    <col min="5386" max="5386" width="10.7109375" customWidth="1"/>
    <col min="5387" max="5387" width="10.5703125" customWidth="1"/>
    <col min="5388" max="5388" width="10.7109375" customWidth="1"/>
    <col min="5389" max="5390" width="10.5703125" customWidth="1"/>
    <col min="5391" max="5391" width="9.7109375" customWidth="1"/>
    <col min="5392" max="5392" width="5.85546875" customWidth="1"/>
    <col min="5393" max="5393" width="10.7109375" customWidth="1"/>
    <col min="5394" max="5394" width="8.140625" customWidth="1"/>
    <col min="5395" max="5395" width="2.42578125" customWidth="1"/>
    <col min="5396" max="5396" width="10.7109375" customWidth="1"/>
    <col min="5397" max="5397" width="8.5703125" customWidth="1"/>
    <col min="5398" max="5398" width="0.42578125" customWidth="1"/>
    <col min="5399" max="5399" width="1.5703125" customWidth="1"/>
    <col min="5400" max="5400" width="9.42578125" customWidth="1"/>
    <col min="5401" max="5401" width="1.140625" customWidth="1"/>
    <col min="5402" max="5402" width="1.5703125" customWidth="1"/>
    <col min="5403" max="5628" width="9.140625" customWidth="1"/>
    <col min="5629" max="5630" width="0.5703125" customWidth="1"/>
    <col min="5631" max="5631" width="10.28515625" customWidth="1"/>
    <col min="5632" max="5632" width="5.42578125" customWidth="1"/>
    <col min="5633" max="5633" width="0.85546875" customWidth="1"/>
    <col min="5634" max="5634" width="16.5703125" customWidth="1"/>
    <col min="5635" max="5635" width="8" customWidth="1"/>
    <col min="5636" max="5636" width="1.140625" customWidth="1"/>
    <col min="5637" max="5637" width="1.5703125" customWidth="1"/>
    <col min="5638" max="5638" width="7" customWidth="1"/>
    <col min="5639" max="5639" width="3.5703125" customWidth="1"/>
    <col min="5640" max="5640" width="6.85546875" customWidth="1"/>
    <col min="5641" max="5641" width="3.7109375" customWidth="1"/>
    <col min="5642" max="5642" width="10.7109375" customWidth="1"/>
    <col min="5643" max="5643" width="10.5703125" customWidth="1"/>
    <col min="5644" max="5644" width="10.7109375" customWidth="1"/>
    <col min="5645" max="5646" width="10.5703125" customWidth="1"/>
    <col min="5647" max="5647" width="9.7109375" customWidth="1"/>
    <col min="5648" max="5648" width="5.85546875" customWidth="1"/>
    <col min="5649" max="5649" width="10.7109375" customWidth="1"/>
    <col min="5650" max="5650" width="8.140625" customWidth="1"/>
    <col min="5651" max="5651" width="2.42578125" customWidth="1"/>
    <col min="5652" max="5652" width="10.7109375" customWidth="1"/>
    <col min="5653" max="5653" width="8.5703125" customWidth="1"/>
    <col min="5654" max="5654" width="0.42578125" customWidth="1"/>
    <col min="5655" max="5655" width="1.5703125" customWidth="1"/>
    <col min="5656" max="5656" width="9.42578125" customWidth="1"/>
    <col min="5657" max="5657" width="1.140625" customWidth="1"/>
    <col min="5658" max="5658" width="1.5703125" customWidth="1"/>
    <col min="5659" max="5884" width="9.140625" customWidth="1"/>
    <col min="5885" max="5886" width="0.5703125" customWidth="1"/>
    <col min="5887" max="5887" width="10.28515625" customWidth="1"/>
    <col min="5888" max="5888" width="5.42578125" customWidth="1"/>
    <col min="5889" max="5889" width="0.85546875" customWidth="1"/>
    <col min="5890" max="5890" width="16.5703125" customWidth="1"/>
    <col min="5891" max="5891" width="8" customWidth="1"/>
    <col min="5892" max="5892" width="1.140625" customWidth="1"/>
    <col min="5893" max="5893" width="1.5703125" customWidth="1"/>
    <col min="5894" max="5894" width="7" customWidth="1"/>
    <col min="5895" max="5895" width="3.5703125" customWidth="1"/>
    <col min="5896" max="5896" width="6.85546875" customWidth="1"/>
    <col min="5897" max="5897" width="3.7109375" customWidth="1"/>
    <col min="5898" max="5898" width="10.7109375" customWidth="1"/>
    <col min="5899" max="5899" width="10.5703125" customWidth="1"/>
    <col min="5900" max="5900" width="10.7109375" customWidth="1"/>
    <col min="5901" max="5902" width="10.5703125" customWidth="1"/>
    <col min="5903" max="5903" width="9.7109375" customWidth="1"/>
    <col min="5904" max="5904" width="5.85546875" customWidth="1"/>
    <col min="5905" max="5905" width="10.7109375" customWidth="1"/>
    <col min="5906" max="5906" width="8.140625" customWidth="1"/>
    <col min="5907" max="5907" width="2.42578125" customWidth="1"/>
    <col min="5908" max="5908" width="10.7109375" customWidth="1"/>
    <col min="5909" max="5909" width="8.5703125" customWidth="1"/>
    <col min="5910" max="5910" width="0.42578125" customWidth="1"/>
    <col min="5911" max="5911" width="1.5703125" customWidth="1"/>
    <col min="5912" max="5912" width="9.42578125" customWidth="1"/>
    <col min="5913" max="5913" width="1.140625" customWidth="1"/>
    <col min="5914" max="5914" width="1.5703125" customWidth="1"/>
    <col min="5915" max="6140" width="9.140625" customWidth="1"/>
    <col min="6141" max="6142" width="0.5703125" customWidth="1"/>
    <col min="6143" max="6143" width="10.28515625" customWidth="1"/>
    <col min="6144" max="6144" width="5.42578125" customWidth="1"/>
    <col min="6145" max="6145" width="0.85546875" customWidth="1"/>
    <col min="6146" max="6146" width="16.5703125" customWidth="1"/>
    <col min="6147" max="6147" width="8" customWidth="1"/>
    <col min="6148" max="6148" width="1.140625" customWidth="1"/>
    <col min="6149" max="6149" width="1.5703125" customWidth="1"/>
    <col min="6150" max="6150" width="7" customWidth="1"/>
    <col min="6151" max="6151" width="3.5703125" customWidth="1"/>
    <col min="6152" max="6152" width="6.85546875" customWidth="1"/>
    <col min="6153" max="6153" width="3.7109375" customWidth="1"/>
    <col min="6154" max="6154" width="10.7109375" customWidth="1"/>
    <col min="6155" max="6155" width="10.5703125" customWidth="1"/>
    <col min="6156" max="6156" width="10.7109375" customWidth="1"/>
    <col min="6157" max="6158" width="10.5703125" customWidth="1"/>
    <col min="6159" max="6159" width="9.7109375" customWidth="1"/>
    <col min="6160" max="6160" width="5.85546875" customWidth="1"/>
    <col min="6161" max="6161" width="10.7109375" customWidth="1"/>
    <col min="6162" max="6162" width="8.140625" customWidth="1"/>
    <col min="6163" max="6163" width="2.42578125" customWidth="1"/>
    <col min="6164" max="6164" width="10.7109375" customWidth="1"/>
    <col min="6165" max="6165" width="8.5703125" customWidth="1"/>
    <col min="6166" max="6166" width="0.42578125" customWidth="1"/>
    <col min="6167" max="6167" width="1.5703125" customWidth="1"/>
    <col min="6168" max="6168" width="9.42578125" customWidth="1"/>
    <col min="6169" max="6169" width="1.140625" customWidth="1"/>
    <col min="6170" max="6170" width="1.5703125" customWidth="1"/>
    <col min="6171" max="6396" width="9.140625" customWidth="1"/>
    <col min="6397" max="6398" width="0.5703125" customWidth="1"/>
    <col min="6399" max="6399" width="10.28515625" customWidth="1"/>
    <col min="6400" max="6400" width="5.42578125" customWidth="1"/>
    <col min="6401" max="6401" width="0.85546875" customWidth="1"/>
    <col min="6402" max="6402" width="16.5703125" customWidth="1"/>
    <col min="6403" max="6403" width="8" customWidth="1"/>
    <col min="6404" max="6404" width="1.140625" customWidth="1"/>
    <col min="6405" max="6405" width="1.5703125" customWidth="1"/>
    <col min="6406" max="6406" width="7" customWidth="1"/>
    <col min="6407" max="6407" width="3.5703125" customWidth="1"/>
    <col min="6408" max="6408" width="6.85546875" customWidth="1"/>
    <col min="6409" max="6409" width="3.7109375" customWidth="1"/>
    <col min="6410" max="6410" width="10.7109375" customWidth="1"/>
    <col min="6411" max="6411" width="10.5703125" customWidth="1"/>
    <col min="6412" max="6412" width="10.7109375" customWidth="1"/>
    <col min="6413" max="6414" width="10.5703125" customWidth="1"/>
    <col min="6415" max="6415" width="9.7109375" customWidth="1"/>
    <col min="6416" max="6416" width="5.85546875" customWidth="1"/>
    <col min="6417" max="6417" width="10.7109375" customWidth="1"/>
    <col min="6418" max="6418" width="8.140625" customWidth="1"/>
    <col min="6419" max="6419" width="2.42578125" customWidth="1"/>
    <col min="6420" max="6420" width="10.7109375" customWidth="1"/>
    <col min="6421" max="6421" width="8.5703125" customWidth="1"/>
    <col min="6422" max="6422" width="0.42578125" customWidth="1"/>
    <col min="6423" max="6423" width="1.5703125" customWidth="1"/>
    <col min="6424" max="6424" width="9.42578125" customWidth="1"/>
    <col min="6425" max="6425" width="1.140625" customWidth="1"/>
    <col min="6426" max="6426" width="1.5703125" customWidth="1"/>
    <col min="6427" max="6652" width="9.140625" customWidth="1"/>
    <col min="6653" max="6654" width="0.5703125" customWidth="1"/>
    <col min="6655" max="6655" width="10.28515625" customWidth="1"/>
    <col min="6656" max="6656" width="5.42578125" customWidth="1"/>
    <col min="6657" max="6657" width="0.85546875" customWidth="1"/>
    <col min="6658" max="6658" width="16.5703125" customWidth="1"/>
    <col min="6659" max="6659" width="8" customWidth="1"/>
    <col min="6660" max="6660" width="1.140625" customWidth="1"/>
    <col min="6661" max="6661" width="1.5703125" customWidth="1"/>
    <col min="6662" max="6662" width="7" customWidth="1"/>
    <col min="6663" max="6663" width="3.5703125" customWidth="1"/>
    <col min="6664" max="6664" width="6.85546875" customWidth="1"/>
    <col min="6665" max="6665" width="3.7109375" customWidth="1"/>
    <col min="6666" max="6666" width="10.7109375" customWidth="1"/>
    <col min="6667" max="6667" width="10.5703125" customWidth="1"/>
    <col min="6668" max="6668" width="10.7109375" customWidth="1"/>
    <col min="6669" max="6670" width="10.5703125" customWidth="1"/>
    <col min="6671" max="6671" width="9.7109375" customWidth="1"/>
    <col min="6672" max="6672" width="5.85546875" customWidth="1"/>
    <col min="6673" max="6673" width="10.7109375" customWidth="1"/>
    <col min="6674" max="6674" width="8.140625" customWidth="1"/>
    <col min="6675" max="6675" width="2.42578125" customWidth="1"/>
    <col min="6676" max="6676" width="10.7109375" customWidth="1"/>
    <col min="6677" max="6677" width="8.5703125" customWidth="1"/>
    <col min="6678" max="6678" width="0.42578125" customWidth="1"/>
    <col min="6679" max="6679" width="1.5703125" customWidth="1"/>
    <col min="6680" max="6680" width="9.42578125" customWidth="1"/>
    <col min="6681" max="6681" width="1.140625" customWidth="1"/>
    <col min="6682" max="6682" width="1.5703125" customWidth="1"/>
    <col min="6683" max="6908" width="9.140625" customWidth="1"/>
    <col min="6909" max="6910" width="0.5703125" customWidth="1"/>
    <col min="6911" max="6911" width="10.28515625" customWidth="1"/>
    <col min="6912" max="6912" width="5.42578125" customWidth="1"/>
    <col min="6913" max="6913" width="0.85546875" customWidth="1"/>
    <col min="6914" max="6914" width="16.5703125" customWidth="1"/>
    <col min="6915" max="6915" width="8" customWidth="1"/>
    <col min="6916" max="6916" width="1.140625" customWidth="1"/>
    <col min="6917" max="6917" width="1.5703125" customWidth="1"/>
    <col min="6918" max="6918" width="7" customWidth="1"/>
    <col min="6919" max="6919" width="3.5703125" customWidth="1"/>
    <col min="6920" max="6920" width="6.85546875" customWidth="1"/>
    <col min="6921" max="6921" width="3.7109375" customWidth="1"/>
    <col min="6922" max="6922" width="10.7109375" customWidth="1"/>
    <col min="6923" max="6923" width="10.5703125" customWidth="1"/>
    <col min="6924" max="6924" width="10.7109375" customWidth="1"/>
    <col min="6925" max="6926" width="10.5703125" customWidth="1"/>
    <col min="6927" max="6927" width="9.7109375" customWidth="1"/>
    <col min="6928" max="6928" width="5.85546875" customWidth="1"/>
    <col min="6929" max="6929" width="10.7109375" customWidth="1"/>
    <col min="6930" max="6930" width="8.140625" customWidth="1"/>
    <col min="6931" max="6931" width="2.42578125" customWidth="1"/>
    <col min="6932" max="6932" width="10.7109375" customWidth="1"/>
    <col min="6933" max="6933" width="8.5703125" customWidth="1"/>
    <col min="6934" max="6934" width="0.42578125" customWidth="1"/>
    <col min="6935" max="6935" width="1.5703125" customWidth="1"/>
    <col min="6936" max="6936" width="9.42578125" customWidth="1"/>
    <col min="6937" max="6937" width="1.140625" customWidth="1"/>
    <col min="6938" max="6938" width="1.5703125" customWidth="1"/>
    <col min="6939" max="7164" width="9.140625" customWidth="1"/>
    <col min="7165" max="7166" width="0.5703125" customWidth="1"/>
    <col min="7167" max="7167" width="10.28515625" customWidth="1"/>
    <col min="7168" max="7168" width="5.42578125" customWidth="1"/>
    <col min="7169" max="7169" width="0.85546875" customWidth="1"/>
    <col min="7170" max="7170" width="16.5703125" customWidth="1"/>
    <col min="7171" max="7171" width="8" customWidth="1"/>
    <col min="7172" max="7172" width="1.140625" customWidth="1"/>
    <col min="7173" max="7173" width="1.5703125" customWidth="1"/>
    <col min="7174" max="7174" width="7" customWidth="1"/>
    <col min="7175" max="7175" width="3.5703125" customWidth="1"/>
    <col min="7176" max="7176" width="6.85546875" customWidth="1"/>
    <col min="7177" max="7177" width="3.7109375" customWidth="1"/>
    <col min="7178" max="7178" width="10.7109375" customWidth="1"/>
    <col min="7179" max="7179" width="10.5703125" customWidth="1"/>
    <col min="7180" max="7180" width="10.7109375" customWidth="1"/>
    <col min="7181" max="7182" width="10.5703125" customWidth="1"/>
    <col min="7183" max="7183" width="9.7109375" customWidth="1"/>
    <col min="7184" max="7184" width="5.85546875" customWidth="1"/>
    <col min="7185" max="7185" width="10.7109375" customWidth="1"/>
    <col min="7186" max="7186" width="8.140625" customWidth="1"/>
    <col min="7187" max="7187" width="2.42578125" customWidth="1"/>
    <col min="7188" max="7188" width="10.7109375" customWidth="1"/>
    <col min="7189" max="7189" width="8.5703125" customWidth="1"/>
    <col min="7190" max="7190" width="0.42578125" customWidth="1"/>
    <col min="7191" max="7191" width="1.5703125" customWidth="1"/>
    <col min="7192" max="7192" width="9.42578125" customWidth="1"/>
    <col min="7193" max="7193" width="1.140625" customWidth="1"/>
    <col min="7194" max="7194" width="1.5703125" customWidth="1"/>
    <col min="7195" max="7420" width="9.140625" customWidth="1"/>
    <col min="7421" max="7422" width="0.5703125" customWidth="1"/>
    <col min="7423" max="7423" width="10.28515625" customWidth="1"/>
    <col min="7424" max="7424" width="5.42578125" customWidth="1"/>
    <col min="7425" max="7425" width="0.85546875" customWidth="1"/>
    <col min="7426" max="7426" width="16.5703125" customWidth="1"/>
    <col min="7427" max="7427" width="8" customWidth="1"/>
    <col min="7428" max="7428" width="1.140625" customWidth="1"/>
    <col min="7429" max="7429" width="1.5703125" customWidth="1"/>
    <col min="7430" max="7430" width="7" customWidth="1"/>
    <col min="7431" max="7431" width="3.5703125" customWidth="1"/>
    <col min="7432" max="7432" width="6.85546875" customWidth="1"/>
    <col min="7433" max="7433" width="3.7109375" customWidth="1"/>
    <col min="7434" max="7434" width="10.7109375" customWidth="1"/>
    <col min="7435" max="7435" width="10.5703125" customWidth="1"/>
    <col min="7436" max="7436" width="10.7109375" customWidth="1"/>
    <col min="7437" max="7438" width="10.5703125" customWidth="1"/>
    <col min="7439" max="7439" width="9.7109375" customWidth="1"/>
    <col min="7440" max="7440" width="5.85546875" customWidth="1"/>
    <col min="7441" max="7441" width="10.7109375" customWidth="1"/>
    <col min="7442" max="7442" width="8.140625" customWidth="1"/>
    <col min="7443" max="7443" width="2.42578125" customWidth="1"/>
    <col min="7444" max="7444" width="10.7109375" customWidth="1"/>
    <col min="7445" max="7445" width="8.5703125" customWidth="1"/>
    <col min="7446" max="7446" width="0.42578125" customWidth="1"/>
    <col min="7447" max="7447" width="1.5703125" customWidth="1"/>
    <col min="7448" max="7448" width="9.42578125" customWidth="1"/>
    <col min="7449" max="7449" width="1.140625" customWidth="1"/>
    <col min="7450" max="7450" width="1.5703125" customWidth="1"/>
    <col min="7451" max="7676" width="9.140625" customWidth="1"/>
    <col min="7677" max="7678" width="0.5703125" customWidth="1"/>
    <col min="7679" max="7679" width="10.28515625" customWidth="1"/>
    <col min="7680" max="7680" width="5.42578125" customWidth="1"/>
    <col min="7681" max="7681" width="0.85546875" customWidth="1"/>
    <col min="7682" max="7682" width="16.5703125" customWidth="1"/>
    <col min="7683" max="7683" width="8" customWidth="1"/>
    <col min="7684" max="7684" width="1.140625" customWidth="1"/>
    <col min="7685" max="7685" width="1.5703125" customWidth="1"/>
    <col min="7686" max="7686" width="7" customWidth="1"/>
    <col min="7687" max="7687" width="3.5703125" customWidth="1"/>
    <col min="7688" max="7688" width="6.85546875" customWidth="1"/>
    <col min="7689" max="7689" width="3.7109375" customWidth="1"/>
    <col min="7690" max="7690" width="10.7109375" customWidth="1"/>
    <col min="7691" max="7691" width="10.5703125" customWidth="1"/>
    <col min="7692" max="7692" width="10.7109375" customWidth="1"/>
    <col min="7693" max="7694" width="10.5703125" customWidth="1"/>
    <col min="7695" max="7695" width="9.7109375" customWidth="1"/>
    <col min="7696" max="7696" width="5.85546875" customWidth="1"/>
    <col min="7697" max="7697" width="10.7109375" customWidth="1"/>
    <col min="7698" max="7698" width="8.140625" customWidth="1"/>
    <col min="7699" max="7699" width="2.42578125" customWidth="1"/>
    <col min="7700" max="7700" width="10.7109375" customWidth="1"/>
    <col min="7701" max="7701" width="8.5703125" customWidth="1"/>
    <col min="7702" max="7702" width="0.42578125" customWidth="1"/>
    <col min="7703" max="7703" width="1.5703125" customWidth="1"/>
    <col min="7704" max="7704" width="9.42578125" customWidth="1"/>
    <col min="7705" max="7705" width="1.140625" customWidth="1"/>
    <col min="7706" max="7706" width="1.5703125" customWidth="1"/>
    <col min="7707" max="7932" width="9.140625" customWidth="1"/>
    <col min="7933" max="7934" width="0.5703125" customWidth="1"/>
    <col min="7935" max="7935" width="10.28515625" customWidth="1"/>
    <col min="7936" max="7936" width="5.42578125" customWidth="1"/>
    <col min="7937" max="7937" width="0.85546875" customWidth="1"/>
    <col min="7938" max="7938" width="16.5703125" customWidth="1"/>
    <col min="7939" max="7939" width="8" customWidth="1"/>
    <col min="7940" max="7940" width="1.140625" customWidth="1"/>
    <col min="7941" max="7941" width="1.5703125" customWidth="1"/>
    <col min="7942" max="7942" width="7" customWidth="1"/>
    <col min="7943" max="7943" width="3.5703125" customWidth="1"/>
    <col min="7944" max="7944" width="6.85546875" customWidth="1"/>
    <col min="7945" max="7945" width="3.7109375" customWidth="1"/>
    <col min="7946" max="7946" width="10.7109375" customWidth="1"/>
    <col min="7947" max="7947" width="10.5703125" customWidth="1"/>
    <col min="7948" max="7948" width="10.7109375" customWidth="1"/>
    <col min="7949" max="7950" width="10.5703125" customWidth="1"/>
    <col min="7951" max="7951" width="9.7109375" customWidth="1"/>
    <col min="7952" max="7952" width="5.85546875" customWidth="1"/>
    <col min="7953" max="7953" width="10.7109375" customWidth="1"/>
    <col min="7954" max="7954" width="8.140625" customWidth="1"/>
    <col min="7955" max="7955" width="2.42578125" customWidth="1"/>
    <col min="7956" max="7956" width="10.7109375" customWidth="1"/>
    <col min="7957" max="7957" width="8.5703125" customWidth="1"/>
    <col min="7958" max="7958" width="0.42578125" customWidth="1"/>
    <col min="7959" max="7959" width="1.5703125" customWidth="1"/>
    <col min="7960" max="7960" width="9.42578125" customWidth="1"/>
    <col min="7961" max="7961" width="1.140625" customWidth="1"/>
    <col min="7962" max="7962" width="1.5703125" customWidth="1"/>
    <col min="7963" max="8188" width="9.140625" customWidth="1"/>
    <col min="8189" max="8190" width="0.5703125" customWidth="1"/>
    <col min="8191" max="8191" width="10.28515625" customWidth="1"/>
    <col min="8192" max="8192" width="5.42578125" customWidth="1"/>
    <col min="8193" max="8193" width="0.85546875" customWidth="1"/>
    <col min="8194" max="8194" width="16.5703125" customWidth="1"/>
    <col min="8195" max="8195" width="8" customWidth="1"/>
    <col min="8196" max="8196" width="1.140625" customWidth="1"/>
    <col min="8197" max="8197" width="1.5703125" customWidth="1"/>
    <col min="8198" max="8198" width="7" customWidth="1"/>
    <col min="8199" max="8199" width="3.5703125" customWidth="1"/>
    <col min="8200" max="8200" width="6.85546875" customWidth="1"/>
    <col min="8201" max="8201" width="3.7109375" customWidth="1"/>
    <col min="8202" max="8202" width="10.7109375" customWidth="1"/>
    <col min="8203" max="8203" width="10.5703125" customWidth="1"/>
    <col min="8204" max="8204" width="10.7109375" customWidth="1"/>
    <col min="8205" max="8206" width="10.5703125" customWidth="1"/>
    <col min="8207" max="8207" width="9.7109375" customWidth="1"/>
    <col min="8208" max="8208" width="5.85546875" customWidth="1"/>
    <col min="8209" max="8209" width="10.7109375" customWidth="1"/>
    <col min="8210" max="8210" width="8.140625" customWidth="1"/>
    <col min="8211" max="8211" width="2.42578125" customWidth="1"/>
    <col min="8212" max="8212" width="10.7109375" customWidth="1"/>
    <col min="8213" max="8213" width="8.5703125" customWidth="1"/>
    <col min="8214" max="8214" width="0.42578125" customWidth="1"/>
    <col min="8215" max="8215" width="1.5703125" customWidth="1"/>
    <col min="8216" max="8216" width="9.42578125" customWidth="1"/>
    <col min="8217" max="8217" width="1.140625" customWidth="1"/>
    <col min="8218" max="8218" width="1.5703125" customWidth="1"/>
    <col min="8219" max="8444" width="9.140625" customWidth="1"/>
    <col min="8445" max="8446" width="0.5703125" customWidth="1"/>
    <col min="8447" max="8447" width="10.28515625" customWidth="1"/>
    <col min="8448" max="8448" width="5.42578125" customWidth="1"/>
    <col min="8449" max="8449" width="0.85546875" customWidth="1"/>
    <col min="8450" max="8450" width="16.5703125" customWidth="1"/>
    <col min="8451" max="8451" width="8" customWidth="1"/>
    <col min="8452" max="8452" width="1.140625" customWidth="1"/>
    <col min="8453" max="8453" width="1.5703125" customWidth="1"/>
    <col min="8454" max="8454" width="7" customWidth="1"/>
    <col min="8455" max="8455" width="3.5703125" customWidth="1"/>
    <col min="8456" max="8456" width="6.85546875" customWidth="1"/>
    <col min="8457" max="8457" width="3.7109375" customWidth="1"/>
    <col min="8458" max="8458" width="10.7109375" customWidth="1"/>
    <col min="8459" max="8459" width="10.5703125" customWidth="1"/>
    <col min="8460" max="8460" width="10.7109375" customWidth="1"/>
    <col min="8461" max="8462" width="10.5703125" customWidth="1"/>
    <col min="8463" max="8463" width="9.7109375" customWidth="1"/>
    <col min="8464" max="8464" width="5.85546875" customWidth="1"/>
    <col min="8465" max="8465" width="10.7109375" customWidth="1"/>
    <col min="8466" max="8466" width="8.140625" customWidth="1"/>
    <col min="8467" max="8467" width="2.42578125" customWidth="1"/>
    <col min="8468" max="8468" width="10.7109375" customWidth="1"/>
    <col min="8469" max="8469" width="8.5703125" customWidth="1"/>
    <col min="8470" max="8470" width="0.42578125" customWidth="1"/>
    <col min="8471" max="8471" width="1.5703125" customWidth="1"/>
    <col min="8472" max="8472" width="9.42578125" customWidth="1"/>
    <col min="8473" max="8473" width="1.140625" customWidth="1"/>
    <col min="8474" max="8474" width="1.5703125" customWidth="1"/>
    <col min="8475" max="8700" width="9.140625" customWidth="1"/>
    <col min="8701" max="8702" width="0.5703125" customWidth="1"/>
    <col min="8703" max="8703" width="10.28515625" customWidth="1"/>
    <col min="8704" max="8704" width="5.42578125" customWidth="1"/>
    <col min="8705" max="8705" width="0.85546875" customWidth="1"/>
    <col min="8706" max="8706" width="16.5703125" customWidth="1"/>
    <col min="8707" max="8707" width="8" customWidth="1"/>
    <col min="8708" max="8708" width="1.140625" customWidth="1"/>
    <col min="8709" max="8709" width="1.5703125" customWidth="1"/>
    <col min="8710" max="8710" width="7" customWidth="1"/>
    <col min="8711" max="8711" width="3.5703125" customWidth="1"/>
    <col min="8712" max="8712" width="6.85546875" customWidth="1"/>
    <col min="8713" max="8713" width="3.7109375" customWidth="1"/>
    <col min="8714" max="8714" width="10.7109375" customWidth="1"/>
    <col min="8715" max="8715" width="10.5703125" customWidth="1"/>
    <col min="8716" max="8716" width="10.7109375" customWidth="1"/>
    <col min="8717" max="8718" width="10.5703125" customWidth="1"/>
    <col min="8719" max="8719" width="9.7109375" customWidth="1"/>
    <col min="8720" max="8720" width="5.85546875" customWidth="1"/>
    <col min="8721" max="8721" width="10.7109375" customWidth="1"/>
    <col min="8722" max="8722" width="8.140625" customWidth="1"/>
    <col min="8723" max="8723" width="2.42578125" customWidth="1"/>
    <col min="8724" max="8724" width="10.7109375" customWidth="1"/>
    <col min="8725" max="8725" width="8.5703125" customWidth="1"/>
    <col min="8726" max="8726" width="0.42578125" customWidth="1"/>
    <col min="8727" max="8727" width="1.5703125" customWidth="1"/>
    <col min="8728" max="8728" width="9.42578125" customWidth="1"/>
    <col min="8729" max="8729" width="1.140625" customWidth="1"/>
    <col min="8730" max="8730" width="1.5703125" customWidth="1"/>
    <col min="8731" max="8956" width="9.140625" customWidth="1"/>
    <col min="8957" max="8958" width="0.5703125" customWidth="1"/>
    <col min="8959" max="8959" width="10.28515625" customWidth="1"/>
    <col min="8960" max="8960" width="5.42578125" customWidth="1"/>
    <col min="8961" max="8961" width="0.85546875" customWidth="1"/>
    <col min="8962" max="8962" width="16.5703125" customWidth="1"/>
    <col min="8963" max="8963" width="8" customWidth="1"/>
    <col min="8964" max="8964" width="1.140625" customWidth="1"/>
    <col min="8965" max="8965" width="1.5703125" customWidth="1"/>
    <col min="8966" max="8966" width="7" customWidth="1"/>
    <col min="8967" max="8967" width="3.5703125" customWidth="1"/>
    <col min="8968" max="8968" width="6.85546875" customWidth="1"/>
    <col min="8969" max="8969" width="3.7109375" customWidth="1"/>
    <col min="8970" max="8970" width="10.7109375" customWidth="1"/>
    <col min="8971" max="8971" width="10.5703125" customWidth="1"/>
    <col min="8972" max="8972" width="10.7109375" customWidth="1"/>
    <col min="8973" max="8974" width="10.5703125" customWidth="1"/>
    <col min="8975" max="8975" width="9.7109375" customWidth="1"/>
    <col min="8976" max="8976" width="5.85546875" customWidth="1"/>
    <col min="8977" max="8977" width="10.7109375" customWidth="1"/>
    <col min="8978" max="8978" width="8.140625" customWidth="1"/>
    <col min="8979" max="8979" width="2.42578125" customWidth="1"/>
    <col min="8980" max="8980" width="10.7109375" customWidth="1"/>
    <col min="8981" max="8981" width="8.5703125" customWidth="1"/>
    <col min="8982" max="8982" width="0.42578125" customWidth="1"/>
    <col min="8983" max="8983" width="1.5703125" customWidth="1"/>
    <col min="8984" max="8984" width="9.42578125" customWidth="1"/>
    <col min="8985" max="8985" width="1.140625" customWidth="1"/>
    <col min="8986" max="8986" width="1.5703125" customWidth="1"/>
    <col min="8987" max="9212" width="9.140625" customWidth="1"/>
    <col min="9213" max="9214" width="0.5703125" customWidth="1"/>
    <col min="9215" max="9215" width="10.28515625" customWidth="1"/>
    <col min="9216" max="9216" width="5.42578125" customWidth="1"/>
    <col min="9217" max="9217" width="0.85546875" customWidth="1"/>
    <col min="9218" max="9218" width="16.5703125" customWidth="1"/>
    <col min="9219" max="9219" width="8" customWidth="1"/>
    <col min="9220" max="9220" width="1.140625" customWidth="1"/>
    <col min="9221" max="9221" width="1.5703125" customWidth="1"/>
    <col min="9222" max="9222" width="7" customWidth="1"/>
    <col min="9223" max="9223" width="3.5703125" customWidth="1"/>
    <col min="9224" max="9224" width="6.85546875" customWidth="1"/>
    <col min="9225" max="9225" width="3.7109375" customWidth="1"/>
    <col min="9226" max="9226" width="10.7109375" customWidth="1"/>
    <col min="9227" max="9227" width="10.5703125" customWidth="1"/>
    <col min="9228" max="9228" width="10.7109375" customWidth="1"/>
    <col min="9229" max="9230" width="10.5703125" customWidth="1"/>
    <col min="9231" max="9231" width="9.7109375" customWidth="1"/>
    <col min="9232" max="9232" width="5.85546875" customWidth="1"/>
    <col min="9233" max="9233" width="10.7109375" customWidth="1"/>
    <col min="9234" max="9234" width="8.140625" customWidth="1"/>
    <col min="9235" max="9235" width="2.42578125" customWidth="1"/>
    <col min="9236" max="9236" width="10.7109375" customWidth="1"/>
    <col min="9237" max="9237" width="8.5703125" customWidth="1"/>
    <col min="9238" max="9238" width="0.42578125" customWidth="1"/>
    <col min="9239" max="9239" width="1.5703125" customWidth="1"/>
    <col min="9240" max="9240" width="9.42578125" customWidth="1"/>
    <col min="9241" max="9241" width="1.140625" customWidth="1"/>
    <col min="9242" max="9242" width="1.5703125" customWidth="1"/>
    <col min="9243" max="9468" width="9.140625" customWidth="1"/>
    <col min="9469" max="9470" width="0.5703125" customWidth="1"/>
    <col min="9471" max="9471" width="10.28515625" customWidth="1"/>
    <col min="9472" max="9472" width="5.42578125" customWidth="1"/>
    <col min="9473" max="9473" width="0.85546875" customWidth="1"/>
    <col min="9474" max="9474" width="16.5703125" customWidth="1"/>
    <col min="9475" max="9475" width="8" customWidth="1"/>
    <col min="9476" max="9476" width="1.140625" customWidth="1"/>
    <col min="9477" max="9477" width="1.5703125" customWidth="1"/>
    <col min="9478" max="9478" width="7" customWidth="1"/>
    <col min="9479" max="9479" width="3.5703125" customWidth="1"/>
    <col min="9480" max="9480" width="6.85546875" customWidth="1"/>
    <col min="9481" max="9481" width="3.7109375" customWidth="1"/>
    <col min="9482" max="9482" width="10.7109375" customWidth="1"/>
    <col min="9483" max="9483" width="10.5703125" customWidth="1"/>
    <col min="9484" max="9484" width="10.7109375" customWidth="1"/>
    <col min="9485" max="9486" width="10.5703125" customWidth="1"/>
    <col min="9487" max="9487" width="9.7109375" customWidth="1"/>
    <col min="9488" max="9488" width="5.85546875" customWidth="1"/>
    <col min="9489" max="9489" width="10.7109375" customWidth="1"/>
    <col min="9490" max="9490" width="8.140625" customWidth="1"/>
    <col min="9491" max="9491" width="2.42578125" customWidth="1"/>
    <col min="9492" max="9492" width="10.7109375" customWidth="1"/>
    <col min="9493" max="9493" width="8.5703125" customWidth="1"/>
    <col min="9494" max="9494" width="0.42578125" customWidth="1"/>
    <col min="9495" max="9495" width="1.5703125" customWidth="1"/>
    <col min="9496" max="9496" width="9.42578125" customWidth="1"/>
    <col min="9497" max="9497" width="1.140625" customWidth="1"/>
    <col min="9498" max="9498" width="1.5703125" customWidth="1"/>
    <col min="9499" max="9724" width="9.140625" customWidth="1"/>
    <col min="9725" max="9726" width="0.5703125" customWidth="1"/>
    <col min="9727" max="9727" width="10.28515625" customWidth="1"/>
    <col min="9728" max="9728" width="5.42578125" customWidth="1"/>
    <col min="9729" max="9729" width="0.85546875" customWidth="1"/>
    <col min="9730" max="9730" width="16.5703125" customWidth="1"/>
    <col min="9731" max="9731" width="8" customWidth="1"/>
    <col min="9732" max="9732" width="1.140625" customWidth="1"/>
    <col min="9733" max="9733" width="1.5703125" customWidth="1"/>
    <col min="9734" max="9734" width="7" customWidth="1"/>
    <col min="9735" max="9735" width="3.5703125" customWidth="1"/>
    <col min="9736" max="9736" width="6.85546875" customWidth="1"/>
    <col min="9737" max="9737" width="3.7109375" customWidth="1"/>
    <col min="9738" max="9738" width="10.7109375" customWidth="1"/>
    <col min="9739" max="9739" width="10.5703125" customWidth="1"/>
    <col min="9740" max="9740" width="10.7109375" customWidth="1"/>
    <col min="9741" max="9742" width="10.5703125" customWidth="1"/>
    <col min="9743" max="9743" width="9.7109375" customWidth="1"/>
    <col min="9744" max="9744" width="5.85546875" customWidth="1"/>
    <col min="9745" max="9745" width="10.7109375" customWidth="1"/>
    <col min="9746" max="9746" width="8.140625" customWidth="1"/>
    <col min="9747" max="9747" width="2.42578125" customWidth="1"/>
    <col min="9748" max="9748" width="10.7109375" customWidth="1"/>
    <col min="9749" max="9749" width="8.5703125" customWidth="1"/>
    <col min="9750" max="9750" width="0.42578125" customWidth="1"/>
    <col min="9751" max="9751" width="1.5703125" customWidth="1"/>
    <col min="9752" max="9752" width="9.42578125" customWidth="1"/>
    <col min="9753" max="9753" width="1.140625" customWidth="1"/>
    <col min="9754" max="9754" width="1.5703125" customWidth="1"/>
    <col min="9755" max="9980" width="9.140625" customWidth="1"/>
    <col min="9981" max="9982" width="0.5703125" customWidth="1"/>
    <col min="9983" max="9983" width="10.28515625" customWidth="1"/>
    <col min="9984" max="9984" width="5.42578125" customWidth="1"/>
    <col min="9985" max="9985" width="0.85546875" customWidth="1"/>
    <col min="9986" max="9986" width="16.5703125" customWidth="1"/>
    <col min="9987" max="9987" width="8" customWidth="1"/>
    <col min="9988" max="9988" width="1.140625" customWidth="1"/>
    <col min="9989" max="9989" width="1.5703125" customWidth="1"/>
    <col min="9990" max="9990" width="7" customWidth="1"/>
    <col min="9991" max="9991" width="3.5703125" customWidth="1"/>
    <col min="9992" max="9992" width="6.85546875" customWidth="1"/>
    <col min="9993" max="9993" width="3.7109375" customWidth="1"/>
    <col min="9994" max="9994" width="10.7109375" customWidth="1"/>
    <col min="9995" max="9995" width="10.5703125" customWidth="1"/>
    <col min="9996" max="9996" width="10.7109375" customWidth="1"/>
    <col min="9997" max="9998" width="10.5703125" customWidth="1"/>
    <col min="9999" max="9999" width="9.7109375" customWidth="1"/>
    <col min="10000" max="10000" width="5.85546875" customWidth="1"/>
    <col min="10001" max="10001" width="10.7109375" customWidth="1"/>
    <col min="10002" max="10002" width="8.140625" customWidth="1"/>
    <col min="10003" max="10003" width="2.42578125" customWidth="1"/>
    <col min="10004" max="10004" width="10.7109375" customWidth="1"/>
    <col min="10005" max="10005" width="8.5703125" customWidth="1"/>
    <col min="10006" max="10006" width="0.42578125" customWidth="1"/>
    <col min="10007" max="10007" width="1.5703125" customWidth="1"/>
    <col min="10008" max="10008" width="9.42578125" customWidth="1"/>
    <col min="10009" max="10009" width="1.140625" customWidth="1"/>
    <col min="10010" max="10010" width="1.5703125" customWidth="1"/>
    <col min="10011" max="10236" width="9.140625" customWidth="1"/>
    <col min="10237" max="10238" width="0.5703125" customWidth="1"/>
    <col min="10239" max="10239" width="10.28515625" customWidth="1"/>
    <col min="10240" max="10240" width="5.42578125" customWidth="1"/>
    <col min="10241" max="10241" width="0.85546875" customWidth="1"/>
    <col min="10242" max="10242" width="16.5703125" customWidth="1"/>
    <col min="10243" max="10243" width="8" customWidth="1"/>
    <col min="10244" max="10244" width="1.140625" customWidth="1"/>
    <col min="10245" max="10245" width="1.5703125" customWidth="1"/>
    <col min="10246" max="10246" width="7" customWidth="1"/>
    <col min="10247" max="10247" width="3.5703125" customWidth="1"/>
    <col min="10248" max="10248" width="6.85546875" customWidth="1"/>
    <col min="10249" max="10249" width="3.7109375" customWidth="1"/>
    <col min="10250" max="10250" width="10.7109375" customWidth="1"/>
    <col min="10251" max="10251" width="10.5703125" customWidth="1"/>
    <col min="10252" max="10252" width="10.7109375" customWidth="1"/>
    <col min="10253" max="10254" width="10.5703125" customWidth="1"/>
    <col min="10255" max="10255" width="9.7109375" customWidth="1"/>
    <col min="10256" max="10256" width="5.85546875" customWidth="1"/>
    <col min="10257" max="10257" width="10.7109375" customWidth="1"/>
    <col min="10258" max="10258" width="8.140625" customWidth="1"/>
    <col min="10259" max="10259" width="2.42578125" customWidth="1"/>
    <col min="10260" max="10260" width="10.7109375" customWidth="1"/>
    <col min="10261" max="10261" width="8.5703125" customWidth="1"/>
    <col min="10262" max="10262" width="0.42578125" customWidth="1"/>
    <col min="10263" max="10263" width="1.5703125" customWidth="1"/>
    <col min="10264" max="10264" width="9.42578125" customWidth="1"/>
    <col min="10265" max="10265" width="1.140625" customWidth="1"/>
    <col min="10266" max="10266" width="1.5703125" customWidth="1"/>
    <col min="10267" max="10492" width="9.140625" customWidth="1"/>
    <col min="10493" max="10494" width="0.5703125" customWidth="1"/>
    <col min="10495" max="10495" width="10.28515625" customWidth="1"/>
    <col min="10496" max="10496" width="5.42578125" customWidth="1"/>
    <col min="10497" max="10497" width="0.85546875" customWidth="1"/>
    <col min="10498" max="10498" width="16.5703125" customWidth="1"/>
    <col min="10499" max="10499" width="8" customWidth="1"/>
    <col min="10500" max="10500" width="1.140625" customWidth="1"/>
    <col min="10501" max="10501" width="1.5703125" customWidth="1"/>
    <col min="10502" max="10502" width="7" customWidth="1"/>
    <col min="10503" max="10503" width="3.5703125" customWidth="1"/>
    <col min="10504" max="10504" width="6.85546875" customWidth="1"/>
    <col min="10505" max="10505" width="3.7109375" customWidth="1"/>
    <col min="10506" max="10506" width="10.7109375" customWidth="1"/>
    <col min="10507" max="10507" width="10.5703125" customWidth="1"/>
    <col min="10508" max="10508" width="10.7109375" customWidth="1"/>
    <col min="10509" max="10510" width="10.5703125" customWidth="1"/>
    <col min="10511" max="10511" width="9.7109375" customWidth="1"/>
    <col min="10512" max="10512" width="5.85546875" customWidth="1"/>
    <col min="10513" max="10513" width="10.7109375" customWidth="1"/>
    <col min="10514" max="10514" width="8.140625" customWidth="1"/>
    <col min="10515" max="10515" width="2.42578125" customWidth="1"/>
    <col min="10516" max="10516" width="10.7109375" customWidth="1"/>
    <col min="10517" max="10517" width="8.5703125" customWidth="1"/>
    <col min="10518" max="10518" width="0.42578125" customWidth="1"/>
    <col min="10519" max="10519" width="1.5703125" customWidth="1"/>
    <col min="10520" max="10520" width="9.42578125" customWidth="1"/>
    <col min="10521" max="10521" width="1.140625" customWidth="1"/>
    <col min="10522" max="10522" width="1.5703125" customWidth="1"/>
    <col min="10523" max="10748" width="9.140625" customWidth="1"/>
    <col min="10749" max="10750" width="0.5703125" customWidth="1"/>
    <col min="10751" max="10751" width="10.28515625" customWidth="1"/>
    <col min="10752" max="10752" width="5.42578125" customWidth="1"/>
    <col min="10753" max="10753" width="0.85546875" customWidth="1"/>
    <col min="10754" max="10754" width="16.5703125" customWidth="1"/>
    <col min="10755" max="10755" width="8" customWidth="1"/>
    <col min="10756" max="10756" width="1.140625" customWidth="1"/>
    <col min="10757" max="10757" width="1.5703125" customWidth="1"/>
    <col min="10758" max="10758" width="7" customWidth="1"/>
    <col min="10759" max="10759" width="3.5703125" customWidth="1"/>
    <col min="10760" max="10760" width="6.85546875" customWidth="1"/>
    <col min="10761" max="10761" width="3.7109375" customWidth="1"/>
    <col min="10762" max="10762" width="10.7109375" customWidth="1"/>
    <col min="10763" max="10763" width="10.5703125" customWidth="1"/>
    <col min="10764" max="10764" width="10.7109375" customWidth="1"/>
    <col min="10765" max="10766" width="10.5703125" customWidth="1"/>
    <col min="10767" max="10767" width="9.7109375" customWidth="1"/>
    <col min="10768" max="10768" width="5.85546875" customWidth="1"/>
    <col min="10769" max="10769" width="10.7109375" customWidth="1"/>
    <col min="10770" max="10770" width="8.140625" customWidth="1"/>
    <col min="10771" max="10771" width="2.42578125" customWidth="1"/>
    <col min="10772" max="10772" width="10.7109375" customWidth="1"/>
    <col min="10773" max="10773" width="8.5703125" customWidth="1"/>
    <col min="10774" max="10774" width="0.42578125" customWidth="1"/>
    <col min="10775" max="10775" width="1.5703125" customWidth="1"/>
    <col min="10776" max="10776" width="9.42578125" customWidth="1"/>
    <col min="10777" max="10777" width="1.140625" customWidth="1"/>
    <col min="10778" max="10778" width="1.5703125" customWidth="1"/>
    <col min="10779" max="11004" width="9.140625" customWidth="1"/>
    <col min="11005" max="11006" width="0.5703125" customWidth="1"/>
    <col min="11007" max="11007" width="10.28515625" customWidth="1"/>
    <col min="11008" max="11008" width="5.42578125" customWidth="1"/>
    <col min="11009" max="11009" width="0.85546875" customWidth="1"/>
    <col min="11010" max="11010" width="16.5703125" customWidth="1"/>
    <col min="11011" max="11011" width="8" customWidth="1"/>
    <col min="11012" max="11012" width="1.140625" customWidth="1"/>
    <col min="11013" max="11013" width="1.5703125" customWidth="1"/>
    <col min="11014" max="11014" width="7" customWidth="1"/>
    <col min="11015" max="11015" width="3.5703125" customWidth="1"/>
    <col min="11016" max="11016" width="6.85546875" customWidth="1"/>
    <col min="11017" max="11017" width="3.7109375" customWidth="1"/>
    <col min="11018" max="11018" width="10.7109375" customWidth="1"/>
    <col min="11019" max="11019" width="10.5703125" customWidth="1"/>
    <col min="11020" max="11020" width="10.7109375" customWidth="1"/>
    <col min="11021" max="11022" width="10.5703125" customWidth="1"/>
    <col min="11023" max="11023" width="9.7109375" customWidth="1"/>
    <col min="11024" max="11024" width="5.85546875" customWidth="1"/>
    <col min="11025" max="11025" width="10.7109375" customWidth="1"/>
    <col min="11026" max="11026" width="8.140625" customWidth="1"/>
    <col min="11027" max="11027" width="2.42578125" customWidth="1"/>
    <col min="11028" max="11028" width="10.7109375" customWidth="1"/>
    <col min="11029" max="11029" width="8.5703125" customWidth="1"/>
    <col min="11030" max="11030" width="0.42578125" customWidth="1"/>
    <col min="11031" max="11031" width="1.5703125" customWidth="1"/>
    <col min="11032" max="11032" width="9.42578125" customWidth="1"/>
    <col min="11033" max="11033" width="1.140625" customWidth="1"/>
    <col min="11034" max="11034" width="1.5703125" customWidth="1"/>
    <col min="11035" max="11260" width="9.140625" customWidth="1"/>
    <col min="11261" max="11262" width="0.5703125" customWidth="1"/>
    <col min="11263" max="11263" width="10.28515625" customWidth="1"/>
    <col min="11264" max="11264" width="5.42578125" customWidth="1"/>
    <col min="11265" max="11265" width="0.85546875" customWidth="1"/>
    <col min="11266" max="11266" width="16.5703125" customWidth="1"/>
    <col min="11267" max="11267" width="8" customWidth="1"/>
    <col min="11268" max="11268" width="1.140625" customWidth="1"/>
    <col min="11269" max="11269" width="1.5703125" customWidth="1"/>
    <col min="11270" max="11270" width="7" customWidth="1"/>
    <col min="11271" max="11271" width="3.5703125" customWidth="1"/>
    <col min="11272" max="11272" width="6.85546875" customWidth="1"/>
    <col min="11273" max="11273" width="3.7109375" customWidth="1"/>
    <col min="11274" max="11274" width="10.7109375" customWidth="1"/>
    <col min="11275" max="11275" width="10.5703125" customWidth="1"/>
    <col min="11276" max="11276" width="10.7109375" customWidth="1"/>
    <col min="11277" max="11278" width="10.5703125" customWidth="1"/>
    <col min="11279" max="11279" width="9.7109375" customWidth="1"/>
    <col min="11280" max="11280" width="5.85546875" customWidth="1"/>
    <col min="11281" max="11281" width="10.7109375" customWidth="1"/>
    <col min="11282" max="11282" width="8.140625" customWidth="1"/>
    <col min="11283" max="11283" width="2.42578125" customWidth="1"/>
    <col min="11284" max="11284" width="10.7109375" customWidth="1"/>
    <col min="11285" max="11285" width="8.5703125" customWidth="1"/>
    <col min="11286" max="11286" width="0.42578125" customWidth="1"/>
    <col min="11287" max="11287" width="1.5703125" customWidth="1"/>
    <col min="11288" max="11288" width="9.42578125" customWidth="1"/>
    <col min="11289" max="11289" width="1.140625" customWidth="1"/>
    <col min="11290" max="11290" width="1.5703125" customWidth="1"/>
    <col min="11291" max="11516" width="9.140625" customWidth="1"/>
    <col min="11517" max="11518" width="0.5703125" customWidth="1"/>
    <col min="11519" max="11519" width="10.28515625" customWidth="1"/>
    <col min="11520" max="11520" width="5.42578125" customWidth="1"/>
    <col min="11521" max="11521" width="0.85546875" customWidth="1"/>
    <col min="11522" max="11522" width="16.5703125" customWidth="1"/>
    <col min="11523" max="11523" width="8" customWidth="1"/>
    <col min="11524" max="11524" width="1.140625" customWidth="1"/>
    <col min="11525" max="11525" width="1.5703125" customWidth="1"/>
    <col min="11526" max="11526" width="7" customWidth="1"/>
    <col min="11527" max="11527" width="3.5703125" customWidth="1"/>
    <col min="11528" max="11528" width="6.85546875" customWidth="1"/>
    <col min="11529" max="11529" width="3.7109375" customWidth="1"/>
    <col min="11530" max="11530" width="10.7109375" customWidth="1"/>
    <col min="11531" max="11531" width="10.5703125" customWidth="1"/>
    <col min="11532" max="11532" width="10.7109375" customWidth="1"/>
    <col min="11533" max="11534" width="10.5703125" customWidth="1"/>
    <col min="11535" max="11535" width="9.7109375" customWidth="1"/>
    <col min="11536" max="11536" width="5.85546875" customWidth="1"/>
    <col min="11537" max="11537" width="10.7109375" customWidth="1"/>
    <col min="11538" max="11538" width="8.140625" customWidth="1"/>
    <col min="11539" max="11539" width="2.42578125" customWidth="1"/>
    <col min="11540" max="11540" width="10.7109375" customWidth="1"/>
    <col min="11541" max="11541" width="8.5703125" customWidth="1"/>
    <col min="11542" max="11542" width="0.42578125" customWidth="1"/>
    <col min="11543" max="11543" width="1.5703125" customWidth="1"/>
    <col min="11544" max="11544" width="9.42578125" customWidth="1"/>
    <col min="11545" max="11545" width="1.140625" customWidth="1"/>
    <col min="11546" max="11546" width="1.5703125" customWidth="1"/>
    <col min="11547" max="11772" width="9.140625" customWidth="1"/>
    <col min="11773" max="11774" width="0.5703125" customWidth="1"/>
    <col min="11775" max="11775" width="10.28515625" customWidth="1"/>
    <col min="11776" max="11776" width="5.42578125" customWidth="1"/>
    <col min="11777" max="11777" width="0.85546875" customWidth="1"/>
    <col min="11778" max="11778" width="16.5703125" customWidth="1"/>
    <col min="11779" max="11779" width="8" customWidth="1"/>
    <col min="11780" max="11780" width="1.140625" customWidth="1"/>
    <col min="11781" max="11781" width="1.5703125" customWidth="1"/>
    <col min="11782" max="11782" width="7" customWidth="1"/>
    <col min="11783" max="11783" width="3.5703125" customWidth="1"/>
    <col min="11784" max="11784" width="6.85546875" customWidth="1"/>
    <col min="11785" max="11785" width="3.7109375" customWidth="1"/>
    <col min="11786" max="11786" width="10.7109375" customWidth="1"/>
    <col min="11787" max="11787" width="10.5703125" customWidth="1"/>
    <col min="11788" max="11788" width="10.7109375" customWidth="1"/>
    <col min="11789" max="11790" width="10.5703125" customWidth="1"/>
    <col min="11791" max="11791" width="9.7109375" customWidth="1"/>
    <col min="11792" max="11792" width="5.85546875" customWidth="1"/>
    <col min="11793" max="11793" width="10.7109375" customWidth="1"/>
    <col min="11794" max="11794" width="8.140625" customWidth="1"/>
    <col min="11795" max="11795" width="2.42578125" customWidth="1"/>
    <col min="11796" max="11796" width="10.7109375" customWidth="1"/>
    <col min="11797" max="11797" width="8.5703125" customWidth="1"/>
    <col min="11798" max="11798" width="0.42578125" customWidth="1"/>
    <col min="11799" max="11799" width="1.5703125" customWidth="1"/>
    <col min="11800" max="11800" width="9.42578125" customWidth="1"/>
    <col min="11801" max="11801" width="1.140625" customWidth="1"/>
    <col min="11802" max="11802" width="1.5703125" customWidth="1"/>
    <col min="11803" max="12028" width="9.140625" customWidth="1"/>
    <col min="12029" max="12030" width="0.5703125" customWidth="1"/>
    <col min="12031" max="12031" width="10.28515625" customWidth="1"/>
    <col min="12032" max="12032" width="5.42578125" customWidth="1"/>
    <col min="12033" max="12033" width="0.85546875" customWidth="1"/>
    <col min="12034" max="12034" width="16.5703125" customWidth="1"/>
    <col min="12035" max="12035" width="8" customWidth="1"/>
    <col min="12036" max="12036" width="1.140625" customWidth="1"/>
    <col min="12037" max="12037" width="1.5703125" customWidth="1"/>
    <col min="12038" max="12038" width="7" customWidth="1"/>
    <col min="12039" max="12039" width="3.5703125" customWidth="1"/>
    <col min="12040" max="12040" width="6.85546875" customWidth="1"/>
    <col min="12041" max="12041" width="3.7109375" customWidth="1"/>
    <col min="12042" max="12042" width="10.7109375" customWidth="1"/>
    <col min="12043" max="12043" width="10.5703125" customWidth="1"/>
    <col min="12044" max="12044" width="10.7109375" customWidth="1"/>
    <col min="12045" max="12046" width="10.5703125" customWidth="1"/>
    <col min="12047" max="12047" width="9.7109375" customWidth="1"/>
    <col min="12048" max="12048" width="5.85546875" customWidth="1"/>
    <col min="12049" max="12049" width="10.7109375" customWidth="1"/>
    <col min="12050" max="12050" width="8.140625" customWidth="1"/>
    <col min="12051" max="12051" width="2.42578125" customWidth="1"/>
    <col min="12052" max="12052" width="10.7109375" customWidth="1"/>
    <col min="12053" max="12053" width="8.5703125" customWidth="1"/>
    <col min="12054" max="12054" width="0.42578125" customWidth="1"/>
    <col min="12055" max="12055" width="1.5703125" customWidth="1"/>
    <col min="12056" max="12056" width="9.42578125" customWidth="1"/>
    <col min="12057" max="12057" width="1.140625" customWidth="1"/>
    <col min="12058" max="12058" width="1.5703125" customWidth="1"/>
    <col min="12059" max="12284" width="9.140625" customWidth="1"/>
    <col min="12285" max="12286" width="0.5703125" customWidth="1"/>
    <col min="12287" max="12287" width="10.28515625" customWidth="1"/>
    <col min="12288" max="12288" width="5.42578125" customWidth="1"/>
    <col min="12289" max="12289" width="0.85546875" customWidth="1"/>
    <col min="12290" max="12290" width="16.5703125" customWidth="1"/>
    <col min="12291" max="12291" width="8" customWidth="1"/>
    <col min="12292" max="12292" width="1.140625" customWidth="1"/>
    <col min="12293" max="12293" width="1.5703125" customWidth="1"/>
    <col min="12294" max="12294" width="7" customWidth="1"/>
    <col min="12295" max="12295" width="3.5703125" customWidth="1"/>
    <col min="12296" max="12296" width="6.85546875" customWidth="1"/>
    <col min="12297" max="12297" width="3.7109375" customWidth="1"/>
    <col min="12298" max="12298" width="10.7109375" customWidth="1"/>
    <col min="12299" max="12299" width="10.5703125" customWidth="1"/>
    <col min="12300" max="12300" width="10.7109375" customWidth="1"/>
    <col min="12301" max="12302" width="10.5703125" customWidth="1"/>
    <col min="12303" max="12303" width="9.7109375" customWidth="1"/>
    <col min="12304" max="12304" width="5.85546875" customWidth="1"/>
    <col min="12305" max="12305" width="10.7109375" customWidth="1"/>
    <col min="12306" max="12306" width="8.140625" customWidth="1"/>
    <col min="12307" max="12307" width="2.42578125" customWidth="1"/>
    <col min="12308" max="12308" width="10.7109375" customWidth="1"/>
    <col min="12309" max="12309" width="8.5703125" customWidth="1"/>
    <col min="12310" max="12310" width="0.42578125" customWidth="1"/>
    <col min="12311" max="12311" width="1.5703125" customWidth="1"/>
    <col min="12312" max="12312" width="9.42578125" customWidth="1"/>
    <col min="12313" max="12313" width="1.140625" customWidth="1"/>
    <col min="12314" max="12314" width="1.5703125" customWidth="1"/>
    <col min="12315" max="12540" width="9.140625" customWidth="1"/>
    <col min="12541" max="12542" width="0.5703125" customWidth="1"/>
    <col min="12543" max="12543" width="10.28515625" customWidth="1"/>
    <col min="12544" max="12544" width="5.42578125" customWidth="1"/>
    <col min="12545" max="12545" width="0.85546875" customWidth="1"/>
    <col min="12546" max="12546" width="16.5703125" customWidth="1"/>
    <col min="12547" max="12547" width="8" customWidth="1"/>
    <col min="12548" max="12548" width="1.140625" customWidth="1"/>
    <col min="12549" max="12549" width="1.5703125" customWidth="1"/>
    <col min="12550" max="12550" width="7" customWidth="1"/>
    <col min="12551" max="12551" width="3.5703125" customWidth="1"/>
    <col min="12552" max="12552" width="6.85546875" customWidth="1"/>
    <col min="12553" max="12553" width="3.7109375" customWidth="1"/>
    <col min="12554" max="12554" width="10.7109375" customWidth="1"/>
    <col min="12555" max="12555" width="10.5703125" customWidth="1"/>
    <col min="12556" max="12556" width="10.7109375" customWidth="1"/>
    <col min="12557" max="12558" width="10.5703125" customWidth="1"/>
    <col min="12559" max="12559" width="9.7109375" customWidth="1"/>
    <col min="12560" max="12560" width="5.85546875" customWidth="1"/>
    <col min="12561" max="12561" width="10.7109375" customWidth="1"/>
    <col min="12562" max="12562" width="8.140625" customWidth="1"/>
    <col min="12563" max="12563" width="2.42578125" customWidth="1"/>
    <col min="12564" max="12564" width="10.7109375" customWidth="1"/>
    <col min="12565" max="12565" width="8.5703125" customWidth="1"/>
    <col min="12566" max="12566" width="0.42578125" customWidth="1"/>
    <col min="12567" max="12567" width="1.5703125" customWidth="1"/>
    <col min="12568" max="12568" width="9.42578125" customWidth="1"/>
    <col min="12569" max="12569" width="1.140625" customWidth="1"/>
    <col min="12570" max="12570" width="1.5703125" customWidth="1"/>
    <col min="12571" max="12796" width="9.140625" customWidth="1"/>
    <col min="12797" max="12798" width="0.5703125" customWidth="1"/>
    <col min="12799" max="12799" width="10.28515625" customWidth="1"/>
    <col min="12800" max="12800" width="5.42578125" customWidth="1"/>
    <col min="12801" max="12801" width="0.85546875" customWidth="1"/>
    <col min="12802" max="12802" width="16.5703125" customWidth="1"/>
    <col min="12803" max="12803" width="8" customWidth="1"/>
    <col min="12804" max="12804" width="1.140625" customWidth="1"/>
    <col min="12805" max="12805" width="1.5703125" customWidth="1"/>
    <col min="12806" max="12806" width="7" customWidth="1"/>
    <col min="12807" max="12807" width="3.5703125" customWidth="1"/>
    <col min="12808" max="12808" width="6.85546875" customWidth="1"/>
    <col min="12809" max="12809" width="3.7109375" customWidth="1"/>
    <col min="12810" max="12810" width="10.7109375" customWidth="1"/>
    <col min="12811" max="12811" width="10.5703125" customWidth="1"/>
    <col min="12812" max="12812" width="10.7109375" customWidth="1"/>
    <col min="12813" max="12814" width="10.5703125" customWidth="1"/>
    <col min="12815" max="12815" width="9.7109375" customWidth="1"/>
    <col min="12816" max="12816" width="5.85546875" customWidth="1"/>
    <col min="12817" max="12817" width="10.7109375" customWidth="1"/>
    <col min="12818" max="12818" width="8.140625" customWidth="1"/>
    <col min="12819" max="12819" width="2.42578125" customWidth="1"/>
    <col min="12820" max="12820" width="10.7109375" customWidth="1"/>
    <col min="12821" max="12821" width="8.5703125" customWidth="1"/>
    <col min="12822" max="12822" width="0.42578125" customWidth="1"/>
    <col min="12823" max="12823" width="1.5703125" customWidth="1"/>
    <col min="12824" max="12824" width="9.42578125" customWidth="1"/>
    <col min="12825" max="12825" width="1.140625" customWidth="1"/>
    <col min="12826" max="12826" width="1.5703125" customWidth="1"/>
    <col min="12827" max="13052" width="9.140625" customWidth="1"/>
    <col min="13053" max="13054" width="0.5703125" customWidth="1"/>
    <col min="13055" max="13055" width="10.28515625" customWidth="1"/>
    <col min="13056" max="13056" width="5.42578125" customWidth="1"/>
    <col min="13057" max="13057" width="0.85546875" customWidth="1"/>
    <col min="13058" max="13058" width="16.5703125" customWidth="1"/>
    <col min="13059" max="13059" width="8" customWidth="1"/>
    <col min="13060" max="13060" width="1.140625" customWidth="1"/>
    <col min="13061" max="13061" width="1.5703125" customWidth="1"/>
    <col min="13062" max="13062" width="7" customWidth="1"/>
    <col min="13063" max="13063" width="3.5703125" customWidth="1"/>
    <col min="13064" max="13064" width="6.85546875" customWidth="1"/>
    <col min="13065" max="13065" width="3.7109375" customWidth="1"/>
    <col min="13066" max="13066" width="10.7109375" customWidth="1"/>
    <col min="13067" max="13067" width="10.5703125" customWidth="1"/>
    <col min="13068" max="13068" width="10.7109375" customWidth="1"/>
    <col min="13069" max="13070" width="10.5703125" customWidth="1"/>
    <col min="13071" max="13071" width="9.7109375" customWidth="1"/>
    <col min="13072" max="13072" width="5.85546875" customWidth="1"/>
    <col min="13073" max="13073" width="10.7109375" customWidth="1"/>
    <col min="13074" max="13074" width="8.140625" customWidth="1"/>
    <col min="13075" max="13075" width="2.42578125" customWidth="1"/>
    <col min="13076" max="13076" width="10.7109375" customWidth="1"/>
    <col min="13077" max="13077" width="8.5703125" customWidth="1"/>
    <col min="13078" max="13078" width="0.42578125" customWidth="1"/>
    <col min="13079" max="13079" width="1.5703125" customWidth="1"/>
    <col min="13080" max="13080" width="9.42578125" customWidth="1"/>
    <col min="13081" max="13081" width="1.140625" customWidth="1"/>
    <col min="13082" max="13082" width="1.5703125" customWidth="1"/>
    <col min="13083" max="13308" width="9.140625" customWidth="1"/>
    <col min="13309" max="13310" width="0.5703125" customWidth="1"/>
    <col min="13311" max="13311" width="10.28515625" customWidth="1"/>
    <col min="13312" max="13312" width="5.42578125" customWidth="1"/>
    <col min="13313" max="13313" width="0.85546875" customWidth="1"/>
    <col min="13314" max="13314" width="16.5703125" customWidth="1"/>
    <col min="13315" max="13315" width="8" customWidth="1"/>
    <col min="13316" max="13316" width="1.140625" customWidth="1"/>
    <col min="13317" max="13317" width="1.5703125" customWidth="1"/>
    <col min="13318" max="13318" width="7" customWidth="1"/>
    <col min="13319" max="13319" width="3.5703125" customWidth="1"/>
    <col min="13320" max="13320" width="6.85546875" customWidth="1"/>
    <col min="13321" max="13321" width="3.7109375" customWidth="1"/>
    <col min="13322" max="13322" width="10.7109375" customWidth="1"/>
    <col min="13323" max="13323" width="10.5703125" customWidth="1"/>
    <col min="13324" max="13324" width="10.7109375" customWidth="1"/>
    <col min="13325" max="13326" width="10.5703125" customWidth="1"/>
    <col min="13327" max="13327" width="9.7109375" customWidth="1"/>
    <col min="13328" max="13328" width="5.85546875" customWidth="1"/>
    <col min="13329" max="13329" width="10.7109375" customWidth="1"/>
    <col min="13330" max="13330" width="8.140625" customWidth="1"/>
    <col min="13331" max="13331" width="2.42578125" customWidth="1"/>
    <col min="13332" max="13332" width="10.7109375" customWidth="1"/>
    <col min="13333" max="13333" width="8.5703125" customWidth="1"/>
    <col min="13334" max="13334" width="0.42578125" customWidth="1"/>
    <col min="13335" max="13335" width="1.5703125" customWidth="1"/>
    <col min="13336" max="13336" width="9.42578125" customWidth="1"/>
    <col min="13337" max="13337" width="1.140625" customWidth="1"/>
    <col min="13338" max="13338" width="1.5703125" customWidth="1"/>
    <col min="13339" max="13564" width="9.140625" customWidth="1"/>
    <col min="13565" max="13566" width="0.5703125" customWidth="1"/>
    <col min="13567" max="13567" width="10.28515625" customWidth="1"/>
    <col min="13568" max="13568" width="5.42578125" customWidth="1"/>
    <col min="13569" max="13569" width="0.85546875" customWidth="1"/>
    <col min="13570" max="13570" width="16.5703125" customWidth="1"/>
    <col min="13571" max="13571" width="8" customWidth="1"/>
    <col min="13572" max="13572" width="1.140625" customWidth="1"/>
    <col min="13573" max="13573" width="1.5703125" customWidth="1"/>
    <col min="13574" max="13574" width="7" customWidth="1"/>
    <col min="13575" max="13575" width="3.5703125" customWidth="1"/>
    <col min="13576" max="13576" width="6.85546875" customWidth="1"/>
    <col min="13577" max="13577" width="3.7109375" customWidth="1"/>
    <col min="13578" max="13578" width="10.7109375" customWidth="1"/>
    <col min="13579" max="13579" width="10.5703125" customWidth="1"/>
    <col min="13580" max="13580" width="10.7109375" customWidth="1"/>
    <col min="13581" max="13582" width="10.5703125" customWidth="1"/>
    <col min="13583" max="13583" width="9.7109375" customWidth="1"/>
    <col min="13584" max="13584" width="5.85546875" customWidth="1"/>
    <col min="13585" max="13585" width="10.7109375" customWidth="1"/>
    <col min="13586" max="13586" width="8.140625" customWidth="1"/>
    <col min="13587" max="13587" width="2.42578125" customWidth="1"/>
    <col min="13588" max="13588" width="10.7109375" customWidth="1"/>
    <col min="13589" max="13589" width="8.5703125" customWidth="1"/>
    <col min="13590" max="13590" width="0.42578125" customWidth="1"/>
    <col min="13591" max="13591" width="1.5703125" customWidth="1"/>
    <col min="13592" max="13592" width="9.42578125" customWidth="1"/>
    <col min="13593" max="13593" width="1.140625" customWidth="1"/>
    <col min="13594" max="13594" width="1.5703125" customWidth="1"/>
    <col min="13595" max="13820" width="9.140625" customWidth="1"/>
    <col min="13821" max="13822" width="0.5703125" customWidth="1"/>
    <col min="13823" max="13823" width="10.28515625" customWidth="1"/>
    <col min="13824" max="13824" width="5.42578125" customWidth="1"/>
    <col min="13825" max="13825" width="0.85546875" customWidth="1"/>
    <col min="13826" max="13826" width="16.5703125" customWidth="1"/>
    <col min="13827" max="13827" width="8" customWidth="1"/>
    <col min="13828" max="13828" width="1.140625" customWidth="1"/>
    <col min="13829" max="13829" width="1.5703125" customWidth="1"/>
    <col min="13830" max="13830" width="7" customWidth="1"/>
    <col min="13831" max="13831" width="3.5703125" customWidth="1"/>
    <col min="13832" max="13832" width="6.85546875" customWidth="1"/>
    <col min="13833" max="13833" width="3.7109375" customWidth="1"/>
    <col min="13834" max="13834" width="10.7109375" customWidth="1"/>
    <col min="13835" max="13835" width="10.5703125" customWidth="1"/>
    <col min="13836" max="13836" width="10.7109375" customWidth="1"/>
    <col min="13837" max="13838" width="10.5703125" customWidth="1"/>
    <col min="13839" max="13839" width="9.7109375" customWidth="1"/>
    <col min="13840" max="13840" width="5.85546875" customWidth="1"/>
    <col min="13841" max="13841" width="10.7109375" customWidth="1"/>
    <col min="13842" max="13842" width="8.140625" customWidth="1"/>
    <col min="13843" max="13843" width="2.42578125" customWidth="1"/>
    <col min="13844" max="13844" width="10.7109375" customWidth="1"/>
    <col min="13845" max="13845" width="8.5703125" customWidth="1"/>
    <col min="13846" max="13846" width="0.42578125" customWidth="1"/>
    <col min="13847" max="13847" width="1.5703125" customWidth="1"/>
    <col min="13848" max="13848" width="9.42578125" customWidth="1"/>
    <col min="13849" max="13849" width="1.140625" customWidth="1"/>
    <col min="13850" max="13850" width="1.5703125" customWidth="1"/>
    <col min="13851" max="14076" width="9.140625" customWidth="1"/>
    <col min="14077" max="14078" width="0.5703125" customWidth="1"/>
    <col min="14079" max="14079" width="10.28515625" customWidth="1"/>
    <col min="14080" max="14080" width="5.42578125" customWidth="1"/>
    <col min="14081" max="14081" width="0.85546875" customWidth="1"/>
    <col min="14082" max="14082" width="16.5703125" customWidth="1"/>
    <col min="14083" max="14083" width="8" customWidth="1"/>
    <col min="14084" max="14084" width="1.140625" customWidth="1"/>
    <col min="14085" max="14085" width="1.5703125" customWidth="1"/>
    <col min="14086" max="14086" width="7" customWidth="1"/>
    <col min="14087" max="14087" width="3.5703125" customWidth="1"/>
    <col min="14088" max="14088" width="6.85546875" customWidth="1"/>
    <col min="14089" max="14089" width="3.7109375" customWidth="1"/>
    <col min="14090" max="14090" width="10.7109375" customWidth="1"/>
    <col min="14091" max="14091" width="10.5703125" customWidth="1"/>
    <col min="14092" max="14092" width="10.7109375" customWidth="1"/>
    <col min="14093" max="14094" width="10.5703125" customWidth="1"/>
    <col min="14095" max="14095" width="9.7109375" customWidth="1"/>
    <col min="14096" max="14096" width="5.85546875" customWidth="1"/>
    <col min="14097" max="14097" width="10.7109375" customWidth="1"/>
    <col min="14098" max="14098" width="8.140625" customWidth="1"/>
    <col min="14099" max="14099" width="2.42578125" customWidth="1"/>
    <col min="14100" max="14100" width="10.7109375" customWidth="1"/>
    <col min="14101" max="14101" width="8.5703125" customWidth="1"/>
    <col min="14102" max="14102" width="0.42578125" customWidth="1"/>
    <col min="14103" max="14103" width="1.5703125" customWidth="1"/>
    <col min="14104" max="14104" width="9.42578125" customWidth="1"/>
    <col min="14105" max="14105" width="1.140625" customWidth="1"/>
    <col min="14106" max="14106" width="1.5703125" customWidth="1"/>
    <col min="14107" max="14332" width="9.140625" customWidth="1"/>
    <col min="14333" max="14334" width="0.5703125" customWidth="1"/>
    <col min="14335" max="14335" width="10.28515625" customWidth="1"/>
    <col min="14336" max="14336" width="5.42578125" customWidth="1"/>
    <col min="14337" max="14337" width="0.85546875" customWidth="1"/>
    <col min="14338" max="14338" width="16.5703125" customWidth="1"/>
    <col min="14339" max="14339" width="8" customWidth="1"/>
    <col min="14340" max="14340" width="1.140625" customWidth="1"/>
    <col min="14341" max="14341" width="1.5703125" customWidth="1"/>
    <col min="14342" max="14342" width="7" customWidth="1"/>
    <col min="14343" max="14343" width="3.5703125" customWidth="1"/>
    <col min="14344" max="14344" width="6.85546875" customWidth="1"/>
    <col min="14345" max="14345" width="3.7109375" customWidth="1"/>
    <col min="14346" max="14346" width="10.7109375" customWidth="1"/>
    <col min="14347" max="14347" width="10.5703125" customWidth="1"/>
    <col min="14348" max="14348" width="10.7109375" customWidth="1"/>
    <col min="14349" max="14350" width="10.5703125" customWidth="1"/>
    <col min="14351" max="14351" width="9.7109375" customWidth="1"/>
    <col min="14352" max="14352" width="5.85546875" customWidth="1"/>
    <col min="14353" max="14353" width="10.7109375" customWidth="1"/>
    <col min="14354" max="14354" width="8.140625" customWidth="1"/>
    <col min="14355" max="14355" width="2.42578125" customWidth="1"/>
    <col min="14356" max="14356" width="10.7109375" customWidth="1"/>
    <col min="14357" max="14357" width="8.5703125" customWidth="1"/>
    <col min="14358" max="14358" width="0.42578125" customWidth="1"/>
    <col min="14359" max="14359" width="1.5703125" customWidth="1"/>
    <col min="14360" max="14360" width="9.42578125" customWidth="1"/>
    <col min="14361" max="14361" width="1.140625" customWidth="1"/>
    <col min="14362" max="14362" width="1.5703125" customWidth="1"/>
    <col min="14363" max="14588" width="9.140625" customWidth="1"/>
    <col min="14589" max="14590" width="0.5703125" customWidth="1"/>
    <col min="14591" max="14591" width="10.28515625" customWidth="1"/>
    <col min="14592" max="14592" width="5.42578125" customWidth="1"/>
    <col min="14593" max="14593" width="0.85546875" customWidth="1"/>
    <col min="14594" max="14594" width="16.5703125" customWidth="1"/>
    <col min="14595" max="14595" width="8" customWidth="1"/>
    <col min="14596" max="14596" width="1.140625" customWidth="1"/>
    <col min="14597" max="14597" width="1.5703125" customWidth="1"/>
    <col min="14598" max="14598" width="7" customWidth="1"/>
    <col min="14599" max="14599" width="3.5703125" customWidth="1"/>
    <col min="14600" max="14600" width="6.85546875" customWidth="1"/>
    <col min="14601" max="14601" width="3.7109375" customWidth="1"/>
    <col min="14602" max="14602" width="10.7109375" customWidth="1"/>
    <col min="14603" max="14603" width="10.5703125" customWidth="1"/>
    <col min="14604" max="14604" width="10.7109375" customWidth="1"/>
    <col min="14605" max="14606" width="10.5703125" customWidth="1"/>
    <col min="14607" max="14607" width="9.7109375" customWidth="1"/>
    <col min="14608" max="14608" width="5.85546875" customWidth="1"/>
    <col min="14609" max="14609" width="10.7109375" customWidth="1"/>
    <col min="14610" max="14610" width="8.140625" customWidth="1"/>
    <col min="14611" max="14611" width="2.42578125" customWidth="1"/>
    <col min="14612" max="14612" width="10.7109375" customWidth="1"/>
    <col min="14613" max="14613" width="8.5703125" customWidth="1"/>
    <col min="14614" max="14614" width="0.42578125" customWidth="1"/>
    <col min="14615" max="14615" width="1.5703125" customWidth="1"/>
    <col min="14616" max="14616" width="9.42578125" customWidth="1"/>
    <col min="14617" max="14617" width="1.140625" customWidth="1"/>
    <col min="14618" max="14618" width="1.5703125" customWidth="1"/>
    <col min="14619" max="14844" width="9.140625" customWidth="1"/>
    <col min="14845" max="14846" width="0.5703125" customWidth="1"/>
    <col min="14847" max="14847" width="10.28515625" customWidth="1"/>
    <col min="14848" max="14848" width="5.42578125" customWidth="1"/>
    <col min="14849" max="14849" width="0.85546875" customWidth="1"/>
    <col min="14850" max="14850" width="16.5703125" customWidth="1"/>
    <col min="14851" max="14851" width="8" customWidth="1"/>
    <col min="14852" max="14852" width="1.140625" customWidth="1"/>
    <col min="14853" max="14853" width="1.5703125" customWidth="1"/>
    <col min="14854" max="14854" width="7" customWidth="1"/>
    <col min="14855" max="14855" width="3.5703125" customWidth="1"/>
    <col min="14856" max="14856" width="6.85546875" customWidth="1"/>
    <col min="14857" max="14857" width="3.7109375" customWidth="1"/>
    <col min="14858" max="14858" width="10.7109375" customWidth="1"/>
    <col min="14859" max="14859" width="10.5703125" customWidth="1"/>
    <col min="14860" max="14860" width="10.7109375" customWidth="1"/>
    <col min="14861" max="14862" width="10.5703125" customWidth="1"/>
    <col min="14863" max="14863" width="9.7109375" customWidth="1"/>
    <col min="14864" max="14864" width="5.85546875" customWidth="1"/>
    <col min="14865" max="14865" width="10.7109375" customWidth="1"/>
    <col min="14866" max="14866" width="8.140625" customWidth="1"/>
    <col min="14867" max="14867" width="2.42578125" customWidth="1"/>
    <col min="14868" max="14868" width="10.7109375" customWidth="1"/>
    <col min="14869" max="14869" width="8.5703125" customWidth="1"/>
    <col min="14870" max="14870" width="0.42578125" customWidth="1"/>
    <col min="14871" max="14871" width="1.5703125" customWidth="1"/>
    <col min="14872" max="14872" width="9.42578125" customWidth="1"/>
    <col min="14873" max="14873" width="1.140625" customWidth="1"/>
    <col min="14874" max="14874" width="1.5703125" customWidth="1"/>
    <col min="14875" max="15100" width="9.140625" customWidth="1"/>
    <col min="15101" max="15102" width="0.5703125" customWidth="1"/>
    <col min="15103" max="15103" width="10.28515625" customWidth="1"/>
    <col min="15104" max="15104" width="5.42578125" customWidth="1"/>
    <col min="15105" max="15105" width="0.85546875" customWidth="1"/>
    <col min="15106" max="15106" width="16.5703125" customWidth="1"/>
    <col min="15107" max="15107" width="8" customWidth="1"/>
    <col min="15108" max="15108" width="1.140625" customWidth="1"/>
    <col min="15109" max="15109" width="1.5703125" customWidth="1"/>
    <col min="15110" max="15110" width="7" customWidth="1"/>
    <col min="15111" max="15111" width="3.5703125" customWidth="1"/>
    <col min="15112" max="15112" width="6.85546875" customWidth="1"/>
    <col min="15113" max="15113" width="3.7109375" customWidth="1"/>
    <col min="15114" max="15114" width="10.7109375" customWidth="1"/>
    <col min="15115" max="15115" width="10.5703125" customWidth="1"/>
    <col min="15116" max="15116" width="10.7109375" customWidth="1"/>
    <col min="15117" max="15118" width="10.5703125" customWidth="1"/>
    <col min="15119" max="15119" width="9.7109375" customWidth="1"/>
    <col min="15120" max="15120" width="5.85546875" customWidth="1"/>
    <col min="15121" max="15121" width="10.7109375" customWidth="1"/>
    <col min="15122" max="15122" width="8.140625" customWidth="1"/>
    <col min="15123" max="15123" width="2.42578125" customWidth="1"/>
    <col min="15124" max="15124" width="10.7109375" customWidth="1"/>
    <col min="15125" max="15125" width="8.5703125" customWidth="1"/>
    <col min="15126" max="15126" width="0.42578125" customWidth="1"/>
    <col min="15127" max="15127" width="1.5703125" customWidth="1"/>
    <col min="15128" max="15128" width="9.42578125" customWidth="1"/>
    <col min="15129" max="15129" width="1.140625" customWidth="1"/>
    <col min="15130" max="15130" width="1.5703125" customWidth="1"/>
    <col min="15131" max="15356" width="9.140625" customWidth="1"/>
    <col min="15357" max="15358" width="0.5703125" customWidth="1"/>
    <col min="15359" max="15359" width="10.28515625" customWidth="1"/>
    <col min="15360" max="15360" width="5.42578125" customWidth="1"/>
    <col min="15361" max="15361" width="0.85546875" customWidth="1"/>
    <col min="15362" max="15362" width="16.5703125" customWidth="1"/>
    <col min="15363" max="15363" width="8" customWidth="1"/>
    <col min="15364" max="15364" width="1.140625" customWidth="1"/>
    <col min="15365" max="15365" width="1.5703125" customWidth="1"/>
    <col min="15366" max="15366" width="7" customWidth="1"/>
    <col min="15367" max="15367" width="3.5703125" customWidth="1"/>
    <col min="15368" max="15368" width="6.85546875" customWidth="1"/>
    <col min="15369" max="15369" width="3.7109375" customWidth="1"/>
    <col min="15370" max="15370" width="10.7109375" customWidth="1"/>
    <col min="15371" max="15371" width="10.5703125" customWidth="1"/>
    <col min="15372" max="15372" width="10.7109375" customWidth="1"/>
    <col min="15373" max="15374" width="10.5703125" customWidth="1"/>
    <col min="15375" max="15375" width="9.7109375" customWidth="1"/>
    <col min="15376" max="15376" width="5.85546875" customWidth="1"/>
    <col min="15377" max="15377" width="10.7109375" customWidth="1"/>
    <col min="15378" max="15378" width="8.140625" customWidth="1"/>
    <col min="15379" max="15379" width="2.42578125" customWidth="1"/>
    <col min="15380" max="15380" width="10.7109375" customWidth="1"/>
    <col min="15381" max="15381" width="8.5703125" customWidth="1"/>
    <col min="15382" max="15382" width="0.42578125" customWidth="1"/>
    <col min="15383" max="15383" width="1.5703125" customWidth="1"/>
    <col min="15384" max="15384" width="9.42578125" customWidth="1"/>
    <col min="15385" max="15385" width="1.140625" customWidth="1"/>
    <col min="15386" max="15386" width="1.5703125" customWidth="1"/>
    <col min="15387" max="15612" width="9.140625" customWidth="1"/>
    <col min="15613" max="15614" width="0.5703125" customWidth="1"/>
    <col min="15615" max="15615" width="10.28515625" customWidth="1"/>
    <col min="15616" max="15616" width="5.42578125" customWidth="1"/>
    <col min="15617" max="15617" width="0.85546875" customWidth="1"/>
    <col min="15618" max="15618" width="16.5703125" customWidth="1"/>
    <col min="15619" max="15619" width="8" customWidth="1"/>
    <col min="15620" max="15620" width="1.140625" customWidth="1"/>
    <col min="15621" max="15621" width="1.5703125" customWidth="1"/>
    <col min="15622" max="15622" width="7" customWidth="1"/>
    <col min="15623" max="15623" width="3.5703125" customWidth="1"/>
    <col min="15624" max="15624" width="6.85546875" customWidth="1"/>
    <col min="15625" max="15625" width="3.7109375" customWidth="1"/>
    <col min="15626" max="15626" width="10.7109375" customWidth="1"/>
    <col min="15627" max="15627" width="10.5703125" customWidth="1"/>
    <col min="15628" max="15628" width="10.7109375" customWidth="1"/>
    <col min="15629" max="15630" width="10.5703125" customWidth="1"/>
    <col min="15631" max="15631" width="9.7109375" customWidth="1"/>
    <col min="15632" max="15632" width="5.85546875" customWidth="1"/>
    <col min="15633" max="15633" width="10.7109375" customWidth="1"/>
    <col min="15634" max="15634" width="8.140625" customWidth="1"/>
    <col min="15635" max="15635" width="2.42578125" customWidth="1"/>
    <col min="15636" max="15636" width="10.7109375" customWidth="1"/>
    <col min="15637" max="15637" width="8.5703125" customWidth="1"/>
    <col min="15638" max="15638" width="0.42578125" customWidth="1"/>
    <col min="15639" max="15639" width="1.5703125" customWidth="1"/>
    <col min="15640" max="15640" width="9.42578125" customWidth="1"/>
    <col min="15641" max="15641" width="1.140625" customWidth="1"/>
    <col min="15642" max="15642" width="1.5703125" customWidth="1"/>
    <col min="15643" max="15868" width="9.140625" customWidth="1"/>
    <col min="15869" max="15870" width="0.5703125" customWidth="1"/>
    <col min="15871" max="15871" width="10.28515625" customWidth="1"/>
    <col min="15872" max="15872" width="5.42578125" customWidth="1"/>
    <col min="15873" max="15873" width="0.85546875" customWidth="1"/>
    <col min="15874" max="15874" width="16.5703125" customWidth="1"/>
    <col min="15875" max="15875" width="8" customWidth="1"/>
    <col min="15876" max="15876" width="1.140625" customWidth="1"/>
    <col min="15877" max="15877" width="1.5703125" customWidth="1"/>
    <col min="15878" max="15878" width="7" customWidth="1"/>
    <col min="15879" max="15879" width="3.5703125" customWidth="1"/>
    <col min="15880" max="15880" width="6.85546875" customWidth="1"/>
    <col min="15881" max="15881" width="3.7109375" customWidth="1"/>
    <col min="15882" max="15882" width="10.7109375" customWidth="1"/>
    <col min="15883" max="15883" width="10.5703125" customWidth="1"/>
    <col min="15884" max="15884" width="10.7109375" customWidth="1"/>
    <col min="15885" max="15886" width="10.5703125" customWidth="1"/>
    <col min="15887" max="15887" width="9.7109375" customWidth="1"/>
    <col min="15888" max="15888" width="5.85546875" customWidth="1"/>
    <col min="15889" max="15889" width="10.7109375" customWidth="1"/>
    <col min="15890" max="15890" width="8.140625" customWidth="1"/>
    <col min="15891" max="15891" width="2.42578125" customWidth="1"/>
    <col min="15892" max="15892" width="10.7109375" customWidth="1"/>
    <col min="15893" max="15893" width="8.5703125" customWidth="1"/>
    <col min="15894" max="15894" width="0.42578125" customWidth="1"/>
    <col min="15895" max="15895" width="1.5703125" customWidth="1"/>
    <col min="15896" max="15896" width="9.42578125" customWidth="1"/>
    <col min="15897" max="15897" width="1.140625" customWidth="1"/>
    <col min="15898" max="15898" width="1.5703125" customWidth="1"/>
    <col min="15899" max="16124" width="9.140625" customWidth="1"/>
    <col min="16125" max="16126" width="0.5703125" customWidth="1"/>
    <col min="16127" max="16127" width="10.28515625" customWidth="1"/>
    <col min="16128" max="16128" width="5.42578125" customWidth="1"/>
    <col min="16129" max="16129" width="0.85546875" customWidth="1"/>
    <col min="16130" max="16130" width="16.5703125" customWidth="1"/>
    <col min="16131" max="16131" width="8" customWidth="1"/>
    <col min="16132" max="16132" width="1.140625" customWidth="1"/>
    <col min="16133" max="16133" width="1.5703125" customWidth="1"/>
    <col min="16134" max="16134" width="7" customWidth="1"/>
    <col min="16135" max="16135" width="3.5703125" customWidth="1"/>
    <col min="16136" max="16136" width="6.85546875" customWidth="1"/>
    <col min="16137" max="16137" width="3.7109375" customWidth="1"/>
    <col min="16138" max="16138" width="10.7109375" customWidth="1"/>
    <col min="16139" max="16139" width="10.5703125" customWidth="1"/>
    <col min="16140" max="16140" width="10.7109375" customWidth="1"/>
    <col min="16141" max="16142" width="10.5703125" customWidth="1"/>
    <col min="16143" max="16143" width="9.7109375" customWidth="1"/>
    <col min="16144" max="16144" width="5.85546875" customWidth="1"/>
    <col min="16145" max="16145" width="10.7109375" customWidth="1"/>
    <col min="16146" max="16146" width="8.140625" customWidth="1"/>
    <col min="16147" max="16147" width="2.42578125" customWidth="1"/>
    <col min="16148" max="16148" width="10.7109375" customWidth="1"/>
    <col min="16149" max="16149" width="8.5703125" customWidth="1"/>
    <col min="16150" max="16150" width="0.42578125" customWidth="1"/>
    <col min="16151" max="16151" width="1.5703125" customWidth="1"/>
    <col min="16152" max="16152" width="9.42578125" customWidth="1"/>
    <col min="16153" max="16153" width="1.140625" customWidth="1"/>
    <col min="16154" max="16154" width="1.5703125" customWidth="1"/>
    <col min="16155" max="16384" width="9.140625" customWidth="1"/>
  </cols>
  <sheetData>
    <row r="1" spans="1:26" x14ac:dyDescent="0.25">
      <c r="A1" s="53" t="s">
        <v>0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</row>
    <row r="2" spans="1:26" x14ac:dyDescent="0.25">
      <c r="A2" s="53" t="s">
        <v>1</v>
      </c>
      <c r="B2" s="53"/>
      <c r="C2" s="53"/>
      <c r="D2" s="53"/>
      <c r="E2" s="53"/>
      <c r="F2" s="53"/>
      <c r="G2" s="53"/>
      <c r="H2" s="53"/>
      <c r="W2" s="54"/>
      <c r="X2" s="54"/>
      <c r="Y2" s="54"/>
      <c r="Z2" s="54"/>
    </row>
    <row r="3" spans="1:26" x14ac:dyDescent="0.25">
      <c r="A3" s="53"/>
      <c r="B3" s="53"/>
      <c r="C3" s="53"/>
      <c r="D3" s="53"/>
      <c r="E3" s="53"/>
      <c r="F3" s="53"/>
      <c r="G3" s="53"/>
      <c r="H3" s="53"/>
    </row>
    <row r="4" spans="1:26" x14ac:dyDescent="0.25">
      <c r="A4" s="53"/>
      <c r="B4" s="53"/>
      <c r="C4" s="53"/>
      <c r="D4" s="53"/>
      <c r="E4" s="53"/>
      <c r="F4" s="53"/>
      <c r="G4" s="53"/>
      <c r="H4" s="53"/>
      <c r="Y4" s="54" t="s">
        <v>2</v>
      </c>
      <c r="Z4" s="54"/>
    </row>
    <row r="5" spans="1:26" x14ac:dyDescent="0.25">
      <c r="Y5" s="54"/>
      <c r="Z5" s="54"/>
    </row>
    <row r="6" spans="1:26" ht="18" x14ac:dyDescent="0.25">
      <c r="A6" s="55" t="s">
        <v>3</v>
      </c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5"/>
      <c r="W6" s="55"/>
      <c r="X6" s="55"/>
      <c r="Y6" s="55"/>
    </row>
    <row r="8" spans="1:26" x14ac:dyDescent="0.25">
      <c r="C8" s="56" t="s">
        <v>4</v>
      </c>
      <c r="D8" s="56"/>
      <c r="E8" s="57" t="s">
        <v>5</v>
      </c>
      <c r="F8" s="57"/>
      <c r="G8" s="57"/>
      <c r="H8" s="57"/>
    </row>
    <row r="9" spans="1:26" x14ac:dyDescent="0.25">
      <c r="C9" s="56" t="s">
        <v>6</v>
      </c>
      <c r="D9" s="56"/>
      <c r="E9" s="57" t="s">
        <v>7</v>
      </c>
      <c r="F9" s="57"/>
      <c r="G9" s="57"/>
      <c r="H9" s="57"/>
    </row>
    <row r="10" spans="1:26" x14ac:dyDescent="0.25">
      <c r="C10" s="56" t="s">
        <v>8</v>
      </c>
      <c r="D10" s="56"/>
      <c r="E10" s="57" t="s">
        <v>9</v>
      </c>
      <c r="F10" s="57"/>
      <c r="G10" s="57"/>
      <c r="H10" s="57"/>
      <c r="I10" s="56" t="s">
        <v>10</v>
      </c>
      <c r="J10" s="56"/>
      <c r="K10" s="56">
        <v>10</v>
      </c>
      <c r="L10" s="56"/>
    </row>
    <row r="11" spans="1:26" x14ac:dyDescent="0.25">
      <c r="C11" s="56"/>
      <c r="D11" s="56"/>
      <c r="E11" s="57" t="s">
        <v>0</v>
      </c>
      <c r="F11" s="57"/>
      <c r="G11" s="57"/>
      <c r="H11" s="57"/>
      <c r="I11" s="56" t="s">
        <v>11</v>
      </c>
      <c r="J11" s="56"/>
      <c r="K11" s="56">
        <v>2020</v>
      </c>
      <c r="L11" s="56"/>
    </row>
    <row r="12" spans="1:26" x14ac:dyDescent="0.25">
      <c r="C12" s="56"/>
      <c r="D12" s="56"/>
      <c r="E12" s="57"/>
      <c r="F12" s="57"/>
      <c r="G12" s="57"/>
      <c r="H12" s="57"/>
    </row>
    <row r="14" spans="1:26" x14ac:dyDescent="0.25">
      <c r="A14" s="58"/>
      <c r="B14" s="58"/>
      <c r="C14" s="58"/>
      <c r="D14" s="59"/>
      <c r="E14" s="59"/>
      <c r="F14" s="1"/>
      <c r="G14" s="60" t="s">
        <v>12</v>
      </c>
      <c r="H14" s="60"/>
      <c r="I14" s="60"/>
      <c r="J14" s="60"/>
      <c r="K14" s="60"/>
      <c r="L14" s="60"/>
      <c r="M14" s="60"/>
      <c r="N14" s="60"/>
      <c r="O14" s="60"/>
      <c r="P14" s="60"/>
      <c r="Q14" s="60" t="s">
        <v>13</v>
      </c>
      <c r="R14" s="60"/>
      <c r="S14" s="60"/>
      <c r="T14" s="1"/>
      <c r="U14" s="60" t="s">
        <v>14</v>
      </c>
      <c r="V14" s="60"/>
      <c r="W14" s="60"/>
      <c r="X14" s="59"/>
      <c r="Y14" s="59"/>
      <c r="Z14" s="59"/>
    </row>
    <row r="15" spans="1:26" x14ac:dyDescent="0.25">
      <c r="A15" s="64"/>
      <c r="B15" s="64"/>
      <c r="C15" s="64"/>
      <c r="D15" s="63"/>
      <c r="E15" s="63"/>
      <c r="F15" s="2"/>
      <c r="G15" s="61"/>
      <c r="H15" s="61"/>
      <c r="I15" s="61"/>
      <c r="J15" s="63" t="s">
        <v>15</v>
      </c>
      <c r="K15" s="63"/>
      <c r="L15" s="63"/>
      <c r="M15" s="63"/>
      <c r="N15" s="63" t="s">
        <v>16</v>
      </c>
      <c r="O15" s="63"/>
      <c r="P15" s="2"/>
      <c r="Q15" s="2"/>
      <c r="R15" s="2"/>
      <c r="S15" s="2"/>
      <c r="T15" s="2"/>
      <c r="U15" s="2"/>
      <c r="V15" s="2"/>
      <c r="W15" s="2"/>
      <c r="X15" s="61"/>
      <c r="Y15" s="61"/>
      <c r="Z15" s="61"/>
    </row>
    <row r="16" spans="1:26" ht="63" x14ac:dyDescent="0.25">
      <c r="A16" s="62" t="s">
        <v>17</v>
      </c>
      <c r="B16" s="62"/>
      <c r="C16" s="62"/>
      <c r="D16" s="63" t="s">
        <v>134</v>
      </c>
      <c r="E16" s="63"/>
      <c r="F16" s="3" t="s">
        <v>18</v>
      </c>
      <c r="G16" s="63" t="s">
        <v>19</v>
      </c>
      <c r="H16" s="63"/>
      <c r="I16" s="63"/>
      <c r="J16" s="63" t="s">
        <v>20</v>
      </c>
      <c r="K16" s="63"/>
      <c r="L16" s="63" t="s">
        <v>21</v>
      </c>
      <c r="M16" s="63"/>
      <c r="N16" s="3" t="s">
        <v>20</v>
      </c>
      <c r="O16" s="3" t="s">
        <v>21</v>
      </c>
      <c r="P16" s="3" t="s">
        <v>22</v>
      </c>
      <c r="Q16" s="3" t="s">
        <v>23</v>
      </c>
      <c r="R16" s="3" t="s">
        <v>24</v>
      </c>
      <c r="S16" s="3" t="s">
        <v>25</v>
      </c>
      <c r="T16" s="3" t="s">
        <v>26</v>
      </c>
      <c r="U16" s="3" t="s">
        <v>27</v>
      </c>
      <c r="V16" s="3" t="s">
        <v>28</v>
      </c>
      <c r="W16" s="3" t="s">
        <v>25</v>
      </c>
      <c r="X16" s="63" t="s">
        <v>29</v>
      </c>
      <c r="Y16" s="63"/>
      <c r="Z16" s="63"/>
    </row>
    <row r="17" spans="1:26" x14ac:dyDescent="0.25">
      <c r="A17" s="62">
        <v>1</v>
      </c>
      <c r="B17" s="62"/>
      <c r="C17" s="62"/>
      <c r="D17" s="62"/>
      <c r="E17" s="62"/>
      <c r="F17" s="3">
        <v>2</v>
      </c>
      <c r="G17" s="63">
        <v>3</v>
      </c>
      <c r="H17" s="63"/>
      <c r="I17" s="63"/>
      <c r="J17" s="63">
        <v>4</v>
      </c>
      <c r="K17" s="63"/>
      <c r="L17" s="63">
        <v>5</v>
      </c>
      <c r="M17" s="63"/>
      <c r="N17" s="3">
        <v>6</v>
      </c>
      <c r="O17" s="3">
        <v>7</v>
      </c>
      <c r="P17" s="3">
        <v>8</v>
      </c>
      <c r="Q17" s="3">
        <v>9</v>
      </c>
      <c r="R17" s="3">
        <v>10</v>
      </c>
      <c r="S17" s="3">
        <v>11</v>
      </c>
      <c r="T17" s="3">
        <v>12</v>
      </c>
      <c r="U17" s="3">
        <v>13</v>
      </c>
      <c r="V17" s="3">
        <v>14</v>
      </c>
      <c r="W17" s="3">
        <v>15</v>
      </c>
      <c r="X17" s="63">
        <v>16</v>
      </c>
      <c r="Y17" s="63"/>
      <c r="Z17" s="63"/>
    </row>
    <row r="18" spans="1:26" x14ac:dyDescent="0.25">
      <c r="A18" s="65" t="s">
        <v>30</v>
      </c>
      <c r="B18" s="65"/>
      <c r="C18" s="65"/>
      <c r="D18" s="66"/>
      <c r="E18" s="66"/>
      <c r="F18" s="21" t="s">
        <v>31</v>
      </c>
      <c r="G18" s="67">
        <v>7830279632</v>
      </c>
      <c r="H18" s="67"/>
      <c r="I18" s="67"/>
      <c r="J18" s="67">
        <v>0</v>
      </c>
      <c r="K18" s="67"/>
      <c r="L18" s="67">
        <v>0</v>
      </c>
      <c r="M18" s="67"/>
      <c r="N18" s="22">
        <v>0</v>
      </c>
      <c r="O18" s="22">
        <v>255149226</v>
      </c>
      <c r="P18" s="22">
        <f>+P19+P31</f>
        <v>69231978873.950012</v>
      </c>
      <c r="Q18" s="22">
        <v>0</v>
      </c>
      <c r="R18" s="22">
        <v>0</v>
      </c>
      <c r="S18" s="22">
        <v>0</v>
      </c>
      <c r="T18" s="23">
        <v>0</v>
      </c>
      <c r="U18" s="22">
        <f>+U19+U31</f>
        <v>38347071219.849998</v>
      </c>
      <c r="V18" s="22">
        <f>+V19+V31</f>
        <v>1219887117</v>
      </c>
      <c r="W18" s="22">
        <f>+W19+W31</f>
        <v>39566958336.849998</v>
      </c>
      <c r="X18" s="67">
        <v>29021861979.200001</v>
      </c>
      <c r="Y18" s="67"/>
      <c r="Z18" s="67"/>
    </row>
    <row r="19" spans="1:26" x14ac:dyDescent="0.25">
      <c r="A19" s="65" t="s">
        <v>32</v>
      </c>
      <c r="B19" s="65"/>
      <c r="C19" s="65"/>
      <c r="D19" s="66"/>
      <c r="E19" s="66"/>
      <c r="F19" s="21" t="s">
        <v>33</v>
      </c>
      <c r="G19" s="67">
        <v>1728300000</v>
      </c>
      <c r="H19" s="67"/>
      <c r="I19" s="67"/>
      <c r="J19" s="67">
        <v>0</v>
      </c>
      <c r="K19" s="67"/>
      <c r="L19" s="67">
        <v>0</v>
      </c>
      <c r="M19" s="67"/>
      <c r="N19" s="22">
        <v>0</v>
      </c>
      <c r="O19" s="22">
        <v>255149226</v>
      </c>
      <c r="P19" s="22">
        <v>1473150774</v>
      </c>
      <c r="Q19" s="22">
        <v>0</v>
      </c>
      <c r="R19" s="22">
        <v>0</v>
      </c>
      <c r="S19" s="22">
        <v>0</v>
      </c>
      <c r="T19" s="23">
        <v>0</v>
      </c>
      <c r="U19" s="22">
        <v>537446935.49000001</v>
      </c>
      <c r="V19" s="22">
        <f>+V20+V23+V26</f>
        <v>15621862</v>
      </c>
      <c r="W19" s="22">
        <v>553068797.49000001</v>
      </c>
      <c r="X19" s="67">
        <v>920081976.50999999</v>
      </c>
      <c r="Y19" s="67"/>
      <c r="Z19" s="67"/>
    </row>
    <row r="20" spans="1:26" x14ac:dyDescent="0.25">
      <c r="A20" s="68" t="s">
        <v>34</v>
      </c>
      <c r="B20" s="68"/>
      <c r="C20" s="68"/>
      <c r="D20" s="69"/>
      <c r="E20" s="69"/>
      <c r="F20" s="4" t="s">
        <v>35</v>
      </c>
      <c r="G20" s="70">
        <v>1328300000</v>
      </c>
      <c r="H20" s="70"/>
      <c r="I20" s="70"/>
      <c r="J20" s="70">
        <v>0</v>
      </c>
      <c r="K20" s="70"/>
      <c r="L20" s="70">
        <v>0</v>
      </c>
      <c r="M20" s="70"/>
      <c r="N20" s="5">
        <v>0</v>
      </c>
      <c r="O20" s="5">
        <v>255149226</v>
      </c>
      <c r="P20" s="5">
        <v>1073150774</v>
      </c>
      <c r="Q20" s="5">
        <v>0</v>
      </c>
      <c r="R20" s="5">
        <v>0</v>
      </c>
      <c r="S20" s="5">
        <v>0</v>
      </c>
      <c r="T20" s="6">
        <v>0</v>
      </c>
      <c r="U20" s="5">
        <v>259755833.15000001</v>
      </c>
      <c r="V20" s="5">
        <f>+V21</f>
        <v>15555400</v>
      </c>
      <c r="W20" s="5">
        <v>275311233.14999998</v>
      </c>
      <c r="X20" s="70">
        <v>797839540.85000002</v>
      </c>
      <c r="Y20" s="70"/>
      <c r="Z20" s="70"/>
    </row>
    <row r="21" spans="1:26" x14ac:dyDescent="0.25">
      <c r="A21" s="68" t="s">
        <v>36</v>
      </c>
      <c r="B21" s="68"/>
      <c r="C21" s="68"/>
      <c r="D21" s="69"/>
      <c r="E21" s="69"/>
      <c r="F21" s="4" t="s">
        <v>37</v>
      </c>
      <c r="G21" s="70">
        <v>1328300000</v>
      </c>
      <c r="H21" s="70"/>
      <c r="I21" s="70"/>
      <c r="J21" s="70">
        <v>0</v>
      </c>
      <c r="K21" s="70"/>
      <c r="L21" s="70">
        <v>0</v>
      </c>
      <c r="M21" s="70"/>
      <c r="N21" s="5">
        <v>0</v>
      </c>
      <c r="O21" s="5">
        <v>255149226</v>
      </c>
      <c r="P21" s="5">
        <v>1073150774</v>
      </c>
      <c r="Q21" s="5">
        <v>0</v>
      </c>
      <c r="R21" s="5">
        <v>0</v>
      </c>
      <c r="S21" s="5">
        <v>0</v>
      </c>
      <c r="T21" s="6">
        <v>0</v>
      </c>
      <c r="U21" s="5">
        <v>259755833.15000001</v>
      </c>
      <c r="V21" s="5">
        <f>+V22</f>
        <v>15555400</v>
      </c>
      <c r="W21" s="5">
        <v>275311233.14999998</v>
      </c>
      <c r="X21" s="70">
        <v>797839540.85000002</v>
      </c>
      <c r="Y21" s="70"/>
      <c r="Z21" s="70"/>
    </row>
    <row r="22" spans="1:26" x14ac:dyDescent="0.25">
      <c r="A22" s="68" t="s">
        <v>133</v>
      </c>
      <c r="B22" s="68"/>
      <c r="C22" s="68"/>
      <c r="D22" s="69" t="s">
        <v>80</v>
      </c>
      <c r="E22" s="69"/>
      <c r="F22" s="4" t="s">
        <v>38</v>
      </c>
      <c r="G22" s="70">
        <v>1328300000</v>
      </c>
      <c r="H22" s="70"/>
      <c r="I22" s="70"/>
      <c r="J22" s="70">
        <v>0</v>
      </c>
      <c r="K22" s="70"/>
      <c r="L22" s="70">
        <v>0</v>
      </c>
      <c r="M22" s="70"/>
      <c r="N22" s="5">
        <v>0</v>
      </c>
      <c r="O22" s="5">
        <v>255149226</v>
      </c>
      <c r="P22" s="5">
        <v>1073150774</v>
      </c>
      <c r="Q22" s="5">
        <v>0</v>
      </c>
      <c r="R22" s="5">
        <v>0</v>
      </c>
      <c r="S22" s="5">
        <v>0</v>
      </c>
      <c r="T22" s="6">
        <v>0</v>
      </c>
      <c r="U22" s="5">
        <v>259755833.15000001</v>
      </c>
      <c r="V22" s="5">
        <v>15555400</v>
      </c>
      <c r="W22" s="5">
        <v>275311233.14999998</v>
      </c>
      <c r="X22" s="70">
        <v>797839540.85000002</v>
      </c>
      <c r="Y22" s="70"/>
      <c r="Z22" s="70"/>
    </row>
    <row r="23" spans="1:26" x14ac:dyDescent="0.25">
      <c r="A23" s="68" t="s">
        <v>39</v>
      </c>
      <c r="B23" s="68"/>
      <c r="C23" s="68"/>
      <c r="D23" s="69"/>
      <c r="E23" s="69"/>
      <c r="F23" s="4" t="s">
        <v>40</v>
      </c>
      <c r="G23" s="70">
        <v>400000000</v>
      </c>
      <c r="H23" s="70"/>
      <c r="I23" s="70"/>
      <c r="J23" s="70">
        <v>0</v>
      </c>
      <c r="K23" s="70"/>
      <c r="L23" s="70">
        <v>0</v>
      </c>
      <c r="M23" s="70"/>
      <c r="N23" s="5">
        <v>0</v>
      </c>
      <c r="O23" s="5">
        <v>0</v>
      </c>
      <c r="P23" s="5">
        <v>400000000</v>
      </c>
      <c r="Q23" s="5">
        <v>0</v>
      </c>
      <c r="R23" s="5">
        <v>0</v>
      </c>
      <c r="S23" s="5">
        <v>0</v>
      </c>
      <c r="T23" s="6">
        <v>0</v>
      </c>
      <c r="U23" s="5">
        <v>266666664</v>
      </c>
      <c r="V23" s="5">
        <f>+V24</f>
        <v>0</v>
      </c>
      <c r="W23" s="5">
        <v>266666664</v>
      </c>
      <c r="X23" s="70">
        <v>133333336</v>
      </c>
      <c r="Y23" s="70"/>
      <c r="Z23" s="70"/>
    </row>
    <row r="24" spans="1:26" x14ac:dyDescent="0.25">
      <c r="A24" s="68" t="s">
        <v>41</v>
      </c>
      <c r="B24" s="68"/>
      <c r="C24" s="68"/>
      <c r="D24" s="69"/>
      <c r="E24" s="69"/>
      <c r="F24" s="4" t="s">
        <v>42</v>
      </c>
      <c r="G24" s="70">
        <v>400000000</v>
      </c>
      <c r="H24" s="70"/>
      <c r="I24" s="70"/>
      <c r="J24" s="70">
        <v>0</v>
      </c>
      <c r="K24" s="70"/>
      <c r="L24" s="70">
        <v>0</v>
      </c>
      <c r="M24" s="70"/>
      <c r="N24" s="5">
        <v>0</v>
      </c>
      <c r="O24" s="5">
        <v>0</v>
      </c>
      <c r="P24" s="5">
        <v>400000000</v>
      </c>
      <c r="Q24" s="5">
        <v>0</v>
      </c>
      <c r="R24" s="5">
        <v>0</v>
      </c>
      <c r="S24" s="5">
        <v>0</v>
      </c>
      <c r="T24" s="6">
        <v>0</v>
      </c>
      <c r="U24" s="5">
        <v>266666664</v>
      </c>
      <c r="V24" s="5">
        <f>+V25</f>
        <v>0</v>
      </c>
      <c r="W24" s="5">
        <v>266666664</v>
      </c>
      <c r="X24" s="70">
        <v>133333336</v>
      </c>
      <c r="Y24" s="70"/>
      <c r="Z24" s="70"/>
    </row>
    <row r="25" spans="1:26" x14ac:dyDescent="0.25">
      <c r="A25" s="68" t="s">
        <v>132</v>
      </c>
      <c r="B25" s="68"/>
      <c r="C25" s="68"/>
      <c r="D25" s="69" t="s">
        <v>80</v>
      </c>
      <c r="E25" s="69"/>
      <c r="F25" s="4" t="s">
        <v>43</v>
      </c>
      <c r="G25" s="70">
        <v>400000000</v>
      </c>
      <c r="H25" s="70"/>
      <c r="I25" s="70"/>
      <c r="J25" s="70">
        <v>0</v>
      </c>
      <c r="K25" s="70"/>
      <c r="L25" s="70">
        <v>0</v>
      </c>
      <c r="M25" s="70"/>
      <c r="N25" s="5">
        <v>0</v>
      </c>
      <c r="O25" s="5">
        <v>0</v>
      </c>
      <c r="P25" s="5">
        <v>400000000</v>
      </c>
      <c r="Q25" s="5">
        <v>0</v>
      </c>
      <c r="R25" s="5">
        <v>0</v>
      </c>
      <c r="S25" s="5">
        <v>0</v>
      </c>
      <c r="T25" s="6">
        <v>0</v>
      </c>
      <c r="U25" s="5">
        <v>266666664</v>
      </c>
      <c r="V25" s="5">
        <v>0</v>
      </c>
      <c r="W25" s="5">
        <v>266666664</v>
      </c>
      <c r="X25" s="70">
        <v>133333336</v>
      </c>
      <c r="Y25" s="70"/>
      <c r="Z25" s="70"/>
    </row>
    <row r="26" spans="1:26" x14ac:dyDescent="0.25">
      <c r="A26" s="68" t="s">
        <v>44</v>
      </c>
      <c r="B26" s="68"/>
      <c r="C26" s="68"/>
      <c r="D26" s="69"/>
      <c r="E26" s="69"/>
      <c r="F26" s="4" t="s">
        <v>45</v>
      </c>
      <c r="G26" s="70">
        <v>0</v>
      </c>
      <c r="H26" s="70"/>
      <c r="I26" s="70"/>
      <c r="J26" s="70">
        <v>0</v>
      </c>
      <c r="K26" s="70"/>
      <c r="L26" s="70">
        <v>0</v>
      </c>
      <c r="M26" s="70"/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6"/>
      <c r="U26" s="5">
        <v>11024438.34</v>
      </c>
      <c r="V26" s="5">
        <f>+V27+V29</f>
        <v>66462</v>
      </c>
      <c r="W26" s="5">
        <v>11090900.34</v>
      </c>
      <c r="X26" s="70">
        <v>-11090900.34</v>
      </c>
      <c r="Y26" s="70"/>
      <c r="Z26" s="70"/>
    </row>
    <row r="27" spans="1:26" x14ac:dyDescent="0.25">
      <c r="A27" s="68" t="s">
        <v>46</v>
      </c>
      <c r="B27" s="68"/>
      <c r="C27" s="68"/>
      <c r="D27" s="69"/>
      <c r="E27" s="69"/>
      <c r="F27" s="4" t="s">
        <v>47</v>
      </c>
      <c r="G27" s="70">
        <v>0</v>
      </c>
      <c r="H27" s="70"/>
      <c r="I27" s="70"/>
      <c r="J27" s="70">
        <v>0</v>
      </c>
      <c r="K27" s="70"/>
      <c r="L27" s="70">
        <v>0</v>
      </c>
      <c r="M27" s="70"/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6"/>
      <c r="U27" s="5">
        <v>4728417.34</v>
      </c>
      <c r="V27" s="5">
        <f>+V28</f>
        <v>0</v>
      </c>
      <c r="W27" s="5">
        <v>4728417.34</v>
      </c>
      <c r="X27" s="70">
        <v>-4728417.34</v>
      </c>
      <c r="Y27" s="70"/>
      <c r="Z27" s="70"/>
    </row>
    <row r="28" spans="1:26" x14ac:dyDescent="0.25">
      <c r="A28" s="68" t="s">
        <v>131</v>
      </c>
      <c r="B28" s="68"/>
      <c r="C28" s="68"/>
      <c r="D28" s="69" t="s">
        <v>80</v>
      </c>
      <c r="E28" s="69"/>
      <c r="F28" s="4" t="s">
        <v>48</v>
      </c>
      <c r="G28" s="70">
        <v>0</v>
      </c>
      <c r="H28" s="70"/>
      <c r="I28" s="70"/>
      <c r="J28" s="70">
        <v>0</v>
      </c>
      <c r="K28" s="70"/>
      <c r="L28" s="70">
        <v>0</v>
      </c>
      <c r="M28" s="70"/>
      <c r="N28" s="5">
        <v>0</v>
      </c>
      <c r="O28" s="5">
        <v>0</v>
      </c>
      <c r="P28" s="5">
        <v>0</v>
      </c>
      <c r="Q28" s="5">
        <v>0</v>
      </c>
      <c r="R28" s="5">
        <v>0</v>
      </c>
      <c r="S28" s="5">
        <v>0</v>
      </c>
      <c r="T28" s="6"/>
      <c r="U28" s="5">
        <v>4728417.34</v>
      </c>
      <c r="V28" s="5">
        <v>0</v>
      </c>
      <c r="W28" s="5">
        <v>4728417.34</v>
      </c>
      <c r="X28" s="70">
        <v>-4728417.34</v>
      </c>
      <c r="Y28" s="70"/>
      <c r="Z28" s="70"/>
    </row>
    <row r="29" spans="1:26" x14ac:dyDescent="0.25">
      <c r="A29" s="68" t="s">
        <v>49</v>
      </c>
      <c r="B29" s="68"/>
      <c r="C29" s="68"/>
      <c r="D29" s="69"/>
      <c r="E29" s="69"/>
      <c r="F29" s="4" t="s">
        <v>50</v>
      </c>
      <c r="G29" s="70">
        <v>0</v>
      </c>
      <c r="H29" s="70"/>
      <c r="I29" s="70"/>
      <c r="J29" s="70">
        <v>0</v>
      </c>
      <c r="K29" s="70"/>
      <c r="L29" s="70">
        <v>0</v>
      </c>
      <c r="M29" s="70"/>
      <c r="N29" s="5">
        <v>0</v>
      </c>
      <c r="O29" s="5">
        <v>0</v>
      </c>
      <c r="P29" s="5">
        <v>0</v>
      </c>
      <c r="Q29" s="5">
        <v>0</v>
      </c>
      <c r="R29" s="5">
        <v>0</v>
      </c>
      <c r="S29" s="5">
        <v>0</v>
      </c>
      <c r="T29" s="6"/>
      <c r="U29" s="5">
        <v>6296021</v>
      </c>
      <c r="V29" s="5">
        <f>+V30</f>
        <v>66462</v>
      </c>
      <c r="W29" s="5">
        <v>6362483</v>
      </c>
      <c r="X29" s="70">
        <v>-6362483</v>
      </c>
      <c r="Y29" s="70"/>
      <c r="Z29" s="70"/>
    </row>
    <row r="30" spans="1:26" x14ac:dyDescent="0.25">
      <c r="A30" s="68" t="s">
        <v>130</v>
      </c>
      <c r="B30" s="68"/>
      <c r="C30" s="68"/>
      <c r="D30" s="69" t="s">
        <v>80</v>
      </c>
      <c r="E30" s="69"/>
      <c r="F30" s="4" t="s">
        <v>51</v>
      </c>
      <c r="G30" s="70">
        <v>0</v>
      </c>
      <c r="H30" s="70"/>
      <c r="I30" s="70"/>
      <c r="J30" s="70">
        <v>0</v>
      </c>
      <c r="K30" s="70"/>
      <c r="L30" s="70">
        <v>0</v>
      </c>
      <c r="M30" s="70"/>
      <c r="N30" s="5">
        <v>0</v>
      </c>
      <c r="O30" s="5">
        <v>0</v>
      </c>
      <c r="P30" s="5">
        <v>0</v>
      </c>
      <c r="Q30" s="5">
        <v>0</v>
      </c>
      <c r="R30" s="5">
        <v>0</v>
      </c>
      <c r="S30" s="5">
        <v>0</v>
      </c>
      <c r="T30" s="6"/>
      <c r="U30" s="5">
        <v>6296021</v>
      </c>
      <c r="V30" s="5">
        <v>66462</v>
      </c>
      <c r="W30" s="5">
        <v>6362483</v>
      </c>
      <c r="X30" s="70">
        <v>-6362483</v>
      </c>
      <c r="Y30" s="70"/>
      <c r="Z30" s="70"/>
    </row>
    <row r="31" spans="1:26" x14ac:dyDescent="0.25">
      <c r="A31" s="65" t="s">
        <v>52</v>
      </c>
      <c r="B31" s="65"/>
      <c r="C31" s="65"/>
      <c r="D31" s="66"/>
      <c r="E31" s="66"/>
      <c r="F31" s="21" t="s">
        <v>53</v>
      </c>
      <c r="G31" s="67">
        <f>+G32+G47</f>
        <v>6101979632</v>
      </c>
      <c r="H31" s="67"/>
      <c r="I31" s="67"/>
      <c r="J31" s="67">
        <v>0</v>
      </c>
      <c r="K31" s="67"/>
      <c r="L31" s="67">
        <v>0</v>
      </c>
      <c r="M31" s="67"/>
      <c r="N31" s="22">
        <v>0</v>
      </c>
      <c r="O31" s="22">
        <v>0</v>
      </c>
      <c r="P31" s="22">
        <f>+P32+P47</f>
        <v>67758828099.950005</v>
      </c>
      <c r="Q31" s="22">
        <v>0</v>
      </c>
      <c r="R31" s="22">
        <v>0</v>
      </c>
      <c r="S31" s="22">
        <v>0</v>
      </c>
      <c r="T31" s="23">
        <v>0</v>
      </c>
      <c r="U31" s="22">
        <f>+U32+U47</f>
        <v>37809624284.360001</v>
      </c>
      <c r="V31" s="22">
        <f>+V32+V47</f>
        <v>1204265255</v>
      </c>
      <c r="W31" s="22">
        <f>+W32+W47</f>
        <v>39013889539.360001</v>
      </c>
      <c r="X31" s="67">
        <v>28101780002.689999</v>
      </c>
      <c r="Y31" s="67"/>
      <c r="Z31" s="67"/>
    </row>
    <row r="32" spans="1:26" x14ac:dyDescent="0.25">
      <c r="A32" s="68" t="s">
        <v>54</v>
      </c>
      <c r="B32" s="68"/>
      <c r="C32" s="68"/>
      <c r="D32" s="69"/>
      <c r="E32" s="69"/>
      <c r="F32" s="4" t="s">
        <v>55</v>
      </c>
      <c r="G32" s="70">
        <f>+G33</f>
        <v>6101979632</v>
      </c>
      <c r="H32" s="70"/>
      <c r="I32" s="70"/>
      <c r="J32" s="70">
        <v>0</v>
      </c>
      <c r="K32" s="70"/>
      <c r="L32" s="70">
        <v>0</v>
      </c>
      <c r="M32" s="70"/>
      <c r="N32" s="5">
        <v>0</v>
      </c>
      <c r="O32" s="5">
        <v>0</v>
      </c>
      <c r="P32" s="5">
        <v>49750095222.370003</v>
      </c>
      <c r="Q32" s="5">
        <v>0</v>
      </c>
      <c r="R32" s="5">
        <v>0</v>
      </c>
      <c r="S32" s="5">
        <v>0</v>
      </c>
      <c r="T32" s="6">
        <v>0</v>
      </c>
      <c r="U32" s="5">
        <v>20340846960</v>
      </c>
      <c r="V32" s="5">
        <f>+V33</f>
        <v>1204265255</v>
      </c>
      <c r="W32" s="5">
        <f>+W33</f>
        <v>21545112215</v>
      </c>
      <c r="X32" s="70">
        <v>28204983007.369999</v>
      </c>
      <c r="Y32" s="70"/>
      <c r="Z32" s="70"/>
    </row>
    <row r="33" spans="1:26" x14ac:dyDescent="0.25">
      <c r="A33" s="68" t="s">
        <v>56</v>
      </c>
      <c r="B33" s="68"/>
      <c r="C33" s="68"/>
      <c r="D33" s="69"/>
      <c r="E33" s="69"/>
      <c r="F33" s="4" t="s">
        <v>57</v>
      </c>
      <c r="G33" s="70">
        <v>6101979632</v>
      </c>
      <c r="H33" s="70"/>
      <c r="I33" s="70"/>
      <c r="J33" s="70">
        <v>0</v>
      </c>
      <c r="K33" s="70"/>
      <c r="L33" s="70">
        <v>0</v>
      </c>
      <c r="M33" s="70"/>
      <c r="N33" s="5">
        <v>0</v>
      </c>
      <c r="O33" s="5">
        <v>0</v>
      </c>
      <c r="P33" s="5">
        <v>49750095222.370003</v>
      </c>
      <c r="Q33" s="5">
        <v>0</v>
      </c>
      <c r="R33" s="5">
        <v>0</v>
      </c>
      <c r="S33" s="5">
        <v>0</v>
      </c>
      <c r="T33" s="6">
        <v>0</v>
      </c>
      <c r="U33" s="5">
        <v>20340846960</v>
      </c>
      <c r="V33" s="5">
        <f>SUM(V34:V46)</f>
        <v>1204265255</v>
      </c>
      <c r="W33" s="5">
        <f>SUM(W34:W46)</f>
        <v>21545112215</v>
      </c>
      <c r="X33" s="70">
        <v>28204983007.369999</v>
      </c>
      <c r="Y33" s="70"/>
      <c r="Z33" s="70"/>
    </row>
    <row r="34" spans="1:26" ht="33" x14ac:dyDescent="0.25">
      <c r="A34" s="68" t="s">
        <v>129</v>
      </c>
      <c r="B34" s="68"/>
      <c r="C34" s="68"/>
      <c r="D34" s="69" t="s">
        <v>81</v>
      </c>
      <c r="E34" s="69"/>
      <c r="F34" s="4" t="s">
        <v>58</v>
      </c>
      <c r="G34" s="70">
        <v>6101979632</v>
      </c>
      <c r="H34" s="70"/>
      <c r="I34" s="70"/>
      <c r="J34" s="70">
        <v>0</v>
      </c>
      <c r="K34" s="70"/>
      <c r="L34" s="70">
        <v>0</v>
      </c>
      <c r="M34" s="70"/>
      <c r="N34" s="5">
        <v>653740025.37</v>
      </c>
      <c r="O34" s="5">
        <v>0</v>
      </c>
      <c r="P34" s="5">
        <v>6755719657.3699999</v>
      </c>
      <c r="Q34" s="5">
        <v>0</v>
      </c>
      <c r="R34" s="5">
        <v>0</v>
      </c>
      <c r="S34" s="5">
        <v>0</v>
      </c>
      <c r="T34" s="6">
        <v>0</v>
      </c>
      <c r="U34" s="5">
        <v>4404386801</v>
      </c>
      <c r="V34" s="5">
        <v>0</v>
      </c>
      <c r="W34" s="5">
        <v>4404386801</v>
      </c>
      <c r="X34" s="70">
        <v>2351332856.3699999</v>
      </c>
      <c r="Y34" s="70"/>
      <c r="Z34" s="70"/>
    </row>
    <row r="35" spans="1:26" ht="24.75" x14ac:dyDescent="0.25">
      <c r="A35" s="68" t="s">
        <v>128</v>
      </c>
      <c r="B35" s="68"/>
      <c r="C35" s="68"/>
      <c r="D35" s="69" t="s">
        <v>82</v>
      </c>
      <c r="E35" s="69"/>
      <c r="F35" s="4" t="s">
        <v>59</v>
      </c>
      <c r="G35" s="70">
        <v>0</v>
      </c>
      <c r="H35" s="70"/>
      <c r="I35" s="70"/>
      <c r="J35" s="70">
        <v>0</v>
      </c>
      <c r="K35" s="70"/>
      <c r="L35" s="70">
        <v>0</v>
      </c>
      <c r="M35" s="70"/>
      <c r="N35" s="5">
        <v>249846939</v>
      </c>
      <c r="O35" s="5">
        <v>0</v>
      </c>
      <c r="P35" s="5">
        <v>249846939</v>
      </c>
      <c r="Q35" s="5">
        <v>0</v>
      </c>
      <c r="R35" s="5">
        <v>0</v>
      </c>
      <c r="S35" s="5">
        <v>0</v>
      </c>
      <c r="T35" s="6">
        <v>0</v>
      </c>
      <c r="U35" s="5">
        <v>244850000</v>
      </c>
      <c r="V35" s="5">
        <v>0</v>
      </c>
      <c r="W35" s="5">
        <v>244850000</v>
      </c>
      <c r="X35" s="70">
        <v>4996939</v>
      </c>
      <c r="Y35" s="70"/>
      <c r="Z35" s="70"/>
    </row>
    <row r="36" spans="1:26" ht="33" x14ac:dyDescent="0.25">
      <c r="A36" s="68" t="s">
        <v>127</v>
      </c>
      <c r="B36" s="68"/>
      <c r="C36" s="68"/>
      <c r="D36" s="69" t="s">
        <v>83</v>
      </c>
      <c r="E36" s="69"/>
      <c r="F36" s="4" t="s">
        <v>60</v>
      </c>
      <c r="G36" s="70">
        <v>0</v>
      </c>
      <c r="H36" s="70"/>
      <c r="I36" s="70"/>
      <c r="J36" s="70">
        <v>0</v>
      </c>
      <c r="K36" s="70"/>
      <c r="L36" s="70">
        <v>0</v>
      </c>
      <c r="M36" s="70"/>
      <c r="N36" s="5">
        <v>12967058480</v>
      </c>
      <c r="O36" s="5">
        <v>0</v>
      </c>
      <c r="P36" s="5">
        <v>12967058480</v>
      </c>
      <c r="Q36" s="5">
        <v>0</v>
      </c>
      <c r="R36" s="5">
        <v>0</v>
      </c>
      <c r="S36" s="5">
        <v>0</v>
      </c>
      <c r="T36" s="6">
        <v>0</v>
      </c>
      <c r="U36" s="5">
        <v>10881858</v>
      </c>
      <c r="V36" s="5">
        <v>0</v>
      </c>
      <c r="W36" s="5">
        <v>10881858</v>
      </c>
      <c r="X36" s="70">
        <v>12956176622</v>
      </c>
      <c r="Y36" s="70"/>
      <c r="Z36" s="70"/>
    </row>
    <row r="37" spans="1:26" ht="57.75" x14ac:dyDescent="0.25">
      <c r="A37" s="68" t="s">
        <v>126</v>
      </c>
      <c r="B37" s="68"/>
      <c r="C37" s="68"/>
      <c r="D37" s="69" t="s">
        <v>84</v>
      </c>
      <c r="E37" s="69"/>
      <c r="F37" s="4" t="s">
        <v>61</v>
      </c>
      <c r="G37" s="70">
        <v>0</v>
      </c>
      <c r="H37" s="70"/>
      <c r="I37" s="70"/>
      <c r="J37" s="70">
        <v>0</v>
      </c>
      <c r="K37" s="70"/>
      <c r="L37" s="70">
        <v>0</v>
      </c>
      <c r="M37" s="70"/>
      <c r="N37" s="5">
        <v>86968673</v>
      </c>
      <c r="O37" s="5">
        <v>0</v>
      </c>
      <c r="P37" s="5">
        <v>86968673</v>
      </c>
      <c r="Q37" s="5">
        <v>0</v>
      </c>
      <c r="R37" s="5">
        <v>0</v>
      </c>
      <c r="S37" s="5">
        <v>0</v>
      </c>
      <c r="T37" s="6">
        <v>0</v>
      </c>
      <c r="U37" s="5">
        <v>86968672</v>
      </c>
      <c r="V37" s="5">
        <v>0</v>
      </c>
      <c r="W37" s="5">
        <v>86968672</v>
      </c>
      <c r="X37" s="70">
        <v>1</v>
      </c>
      <c r="Y37" s="70"/>
      <c r="Z37" s="70"/>
    </row>
    <row r="38" spans="1:26" ht="41.25" x14ac:dyDescent="0.25">
      <c r="A38" s="68" t="s">
        <v>125</v>
      </c>
      <c r="B38" s="68"/>
      <c r="C38" s="68"/>
      <c r="D38" s="69" t="s">
        <v>85</v>
      </c>
      <c r="E38" s="69"/>
      <c r="F38" s="4" t="s">
        <v>62</v>
      </c>
      <c r="G38" s="70">
        <v>0</v>
      </c>
      <c r="H38" s="70"/>
      <c r="I38" s="70"/>
      <c r="J38" s="70">
        <v>0</v>
      </c>
      <c r="K38" s="70"/>
      <c r="L38" s="70">
        <v>0</v>
      </c>
      <c r="M38" s="70"/>
      <c r="N38" s="5">
        <v>13059177279</v>
      </c>
      <c r="O38" s="5">
        <v>0</v>
      </c>
      <c r="P38" s="5">
        <v>13059177279</v>
      </c>
      <c r="Q38" s="5">
        <v>0</v>
      </c>
      <c r="R38" s="5">
        <v>0</v>
      </c>
      <c r="S38" s="5">
        <v>0</v>
      </c>
      <c r="T38" s="6">
        <v>0</v>
      </c>
      <c r="U38" s="5">
        <v>11723626060</v>
      </c>
      <c r="V38" s="5">
        <v>200000000</v>
      </c>
      <c r="W38" s="5">
        <v>11923626060</v>
      </c>
      <c r="X38" s="70">
        <v>1135551219</v>
      </c>
      <c r="Y38" s="70"/>
      <c r="Z38" s="70"/>
    </row>
    <row r="39" spans="1:26" ht="33" x14ac:dyDescent="0.25">
      <c r="A39" s="68" t="s">
        <v>124</v>
      </c>
      <c r="B39" s="68"/>
      <c r="C39" s="68"/>
      <c r="D39" s="69" t="s">
        <v>86</v>
      </c>
      <c r="E39" s="69"/>
      <c r="F39" s="4" t="s">
        <v>63</v>
      </c>
      <c r="G39" s="70">
        <v>0</v>
      </c>
      <c r="H39" s="70"/>
      <c r="I39" s="70"/>
      <c r="J39" s="70">
        <v>0</v>
      </c>
      <c r="K39" s="70"/>
      <c r="L39" s="70">
        <v>0</v>
      </c>
      <c r="M39" s="70"/>
      <c r="N39" s="5">
        <v>173098250</v>
      </c>
      <c r="O39" s="5">
        <v>0</v>
      </c>
      <c r="P39" s="5">
        <v>173098250</v>
      </c>
      <c r="Q39" s="5">
        <v>0</v>
      </c>
      <c r="R39" s="5">
        <v>0</v>
      </c>
      <c r="S39" s="5">
        <v>0</v>
      </c>
      <c r="T39" s="6">
        <v>0</v>
      </c>
      <c r="U39" s="5">
        <v>74072995</v>
      </c>
      <c r="V39" s="5">
        <v>123025255</v>
      </c>
      <c r="W39" s="5">
        <v>197098250</v>
      </c>
      <c r="X39" s="70">
        <v>-24000000</v>
      </c>
      <c r="Y39" s="70"/>
      <c r="Z39" s="70"/>
    </row>
    <row r="40" spans="1:26" ht="16.5" x14ac:dyDescent="0.25">
      <c r="A40" s="68" t="s">
        <v>123</v>
      </c>
      <c r="B40" s="68"/>
      <c r="C40" s="68"/>
      <c r="D40" s="69" t="s">
        <v>87</v>
      </c>
      <c r="E40" s="69"/>
      <c r="F40" s="4" t="s">
        <v>64</v>
      </c>
      <c r="G40" s="70">
        <v>0</v>
      </c>
      <c r="H40" s="70"/>
      <c r="I40" s="70"/>
      <c r="J40" s="70">
        <v>0</v>
      </c>
      <c r="K40" s="70"/>
      <c r="L40" s="70">
        <v>0</v>
      </c>
      <c r="M40" s="70"/>
      <c r="N40" s="5">
        <v>0</v>
      </c>
      <c r="O40" s="5">
        <v>0</v>
      </c>
      <c r="P40" s="5">
        <v>0</v>
      </c>
      <c r="Q40" s="5">
        <v>0</v>
      </c>
      <c r="R40" s="5">
        <v>0</v>
      </c>
      <c r="S40" s="5">
        <v>0</v>
      </c>
      <c r="T40" s="6"/>
      <c r="U40" s="5">
        <v>1431000</v>
      </c>
      <c r="V40" s="5">
        <v>0</v>
      </c>
      <c r="W40" s="5">
        <v>1431000</v>
      </c>
      <c r="X40" s="70">
        <v>-1431000</v>
      </c>
      <c r="Y40" s="70"/>
      <c r="Z40" s="70"/>
    </row>
    <row r="41" spans="1:26" ht="33" x14ac:dyDescent="0.25">
      <c r="A41" s="68" t="s">
        <v>122</v>
      </c>
      <c r="B41" s="68"/>
      <c r="C41" s="68"/>
      <c r="D41" s="69" t="s">
        <v>88</v>
      </c>
      <c r="E41" s="69"/>
      <c r="F41" s="4" t="s">
        <v>65</v>
      </c>
      <c r="G41" s="70">
        <v>0</v>
      </c>
      <c r="H41" s="70"/>
      <c r="I41" s="70"/>
      <c r="J41" s="70">
        <v>0</v>
      </c>
      <c r="K41" s="70"/>
      <c r="L41" s="70">
        <v>0</v>
      </c>
      <c r="M41" s="70"/>
      <c r="N41" s="5">
        <v>5701189627</v>
      </c>
      <c r="O41" s="5">
        <v>0</v>
      </c>
      <c r="P41" s="5">
        <v>5701189627</v>
      </c>
      <c r="Q41" s="5">
        <v>0</v>
      </c>
      <c r="R41" s="5">
        <v>0</v>
      </c>
      <c r="S41" s="5">
        <v>0</v>
      </c>
      <c r="T41" s="6">
        <v>0</v>
      </c>
      <c r="U41" s="5">
        <v>2592111462</v>
      </c>
      <c r="V41" s="5">
        <v>525987000</v>
      </c>
      <c r="W41" s="5">
        <v>3118098462</v>
      </c>
      <c r="X41" s="70">
        <v>2583091165</v>
      </c>
      <c r="Y41" s="70"/>
      <c r="Z41" s="70"/>
    </row>
    <row r="42" spans="1:26" ht="41.25" x14ac:dyDescent="0.25">
      <c r="A42" s="68" t="s">
        <v>121</v>
      </c>
      <c r="B42" s="68"/>
      <c r="C42" s="68"/>
      <c r="D42" s="69" t="s">
        <v>89</v>
      </c>
      <c r="E42" s="69"/>
      <c r="F42" s="4" t="s">
        <v>66</v>
      </c>
      <c r="G42" s="70">
        <v>0</v>
      </c>
      <c r="H42" s="70"/>
      <c r="I42" s="70"/>
      <c r="J42" s="70">
        <v>0</v>
      </c>
      <c r="K42" s="70"/>
      <c r="L42" s="70">
        <v>0</v>
      </c>
      <c r="M42" s="70"/>
      <c r="N42" s="5">
        <v>2644877460</v>
      </c>
      <c r="O42" s="5">
        <v>0</v>
      </c>
      <c r="P42" s="5">
        <v>2644877460</v>
      </c>
      <c r="Q42" s="5">
        <v>0</v>
      </c>
      <c r="R42" s="5">
        <v>0</v>
      </c>
      <c r="S42" s="5">
        <v>0</v>
      </c>
      <c r="T42" s="6">
        <v>0</v>
      </c>
      <c r="U42" s="5">
        <v>1202518112</v>
      </c>
      <c r="V42" s="5">
        <v>244013000</v>
      </c>
      <c r="W42" s="5">
        <v>1446531112</v>
      </c>
      <c r="X42" s="70">
        <v>1198346348</v>
      </c>
      <c r="Y42" s="70"/>
      <c r="Z42" s="70"/>
    </row>
    <row r="43" spans="1:26" ht="16.5" x14ac:dyDescent="0.25">
      <c r="A43" s="68" t="s">
        <v>120</v>
      </c>
      <c r="B43" s="68"/>
      <c r="C43" s="68"/>
      <c r="D43" s="69" t="s">
        <v>90</v>
      </c>
      <c r="E43" s="69"/>
      <c r="F43" s="4" t="s">
        <v>67</v>
      </c>
      <c r="G43" s="70">
        <v>0</v>
      </c>
      <c r="H43" s="70"/>
      <c r="I43" s="70"/>
      <c r="J43" s="70">
        <v>0</v>
      </c>
      <c r="K43" s="70"/>
      <c r="L43" s="70">
        <v>0</v>
      </c>
      <c r="M43" s="70"/>
      <c r="N43" s="5">
        <v>180000000</v>
      </c>
      <c r="O43" s="5">
        <v>0</v>
      </c>
      <c r="P43" s="5">
        <v>180000000</v>
      </c>
      <c r="Q43" s="5">
        <v>0</v>
      </c>
      <c r="R43" s="5">
        <v>0</v>
      </c>
      <c r="S43" s="5">
        <v>0</v>
      </c>
      <c r="T43" s="6">
        <v>0</v>
      </c>
      <c r="U43" s="5">
        <v>0</v>
      </c>
      <c r="V43" s="5">
        <v>111240000</v>
      </c>
      <c r="W43" s="5">
        <v>111240000</v>
      </c>
      <c r="X43" s="70">
        <v>68760000</v>
      </c>
      <c r="Y43" s="70"/>
      <c r="Z43" s="70"/>
    </row>
    <row r="44" spans="1:26" ht="49.5" x14ac:dyDescent="0.25">
      <c r="A44" s="68" t="s">
        <v>119</v>
      </c>
      <c r="B44" s="68"/>
      <c r="C44" s="68"/>
      <c r="D44" s="69" t="s">
        <v>91</v>
      </c>
      <c r="E44" s="69"/>
      <c r="F44" s="4" t="s">
        <v>68</v>
      </c>
      <c r="G44" s="70">
        <v>0</v>
      </c>
      <c r="H44" s="70"/>
      <c r="I44" s="70"/>
      <c r="J44" s="70">
        <v>0</v>
      </c>
      <c r="K44" s="70"/>
      <c r="L44" s="70">
        <v>0</v>
      </c>
      <c r="M44" s="70"/>
      <c r="N44" s="5">
        <v>150000000</v>
      </c>
      <c r="O44" s="5">
        <v>0</v>
      </c>
      <c r="P44" s="5">
        <v>150000000</v>
      </c>
      <c r="Q44" s="5">
        <v>0</v>
      </c>
      <c r="R44" s="5">
        <v>0</v>
      </c>
      <c r="S44" s="5">
        <v>0</v>
      </c>
      <c r="T44" s="6">
        <v>0</v>
      </c>
      <c r="U44" s="5">
        <v>0</v>
      </c>
      <c r="V44" s="5">
        <v>0</v>
      </c>
      <c r="W44" s="5">
        <v>0</v>
      </c>
      <c r="X44" s="70">
        <v>150000000</v>
      </c>
      <c r="Y44" s="70"/>
      <c r="Z44" s="70"/>
    </row>
    <row r="45" spans="1:26" ht="41.25" x14ac:dyDescent="0.25">
      <c r="A45" s="68" t="s">
        <v>118</v>
      </c>
      <c r="B45" s="68"/>
      <c r="C45" s="68"/>
      <c r="D45" s="69" t="s">
        <v>92</v>
      </c>
      <c r="E45" s="69"/>
      <c r="F45" s="4" t="s">
        <v>69</v>
      </c>
      <c r="G45" s="70">
        <v>0</v>
      </c>
      <c r="H45" s="70"/>
      <c r="I45" s="70"/>
      <c r="J45" s="70">
        <v>0</v>
      </c>
      <c r="K45" s="70"/>
      <c r="L45" s="70">
        <v>0</v>
      </c>
      <c r="M45" s="70"/>
      <c r="N45" s="5">
        <v>5321733755</v>
      </c>
      <c r="O45" s="5">
        <v>0</v>
      </c>
      <c r="P45" s="5">
        <v>5321733755</v>
      </c>
      <c r="Q45" s="5">
        <v>0</v>
      </c>
      <c r="R45" s="5">
        <v>0</v>
      </c>
      <c r="S45" s="5">
        <v>0</v>
      </c>
      <c r="T45" s="6">
        <v>0</v>
      </c>
      <c r="U45" s="5">
        <v>0</v>
      </c>
      <c r="V45" s="5">
        <v>0</v>
      </c>
      <c r="W45" s="5">
        <v>0</v>
      </c>
      <c r="X45" s="70">
        <v>5321733755</v>
      </c>
      <c r="Y45" s="70"/>
      <c r="Z45" s="70"/>
    </row>
    <row r="46" spans="1:26" ht="33" x14ac:dyDescent="0.25">
      <c r="A46" s="68" t="s">
        <v>117</v>
      </c>
      <c r="B46" s="68"/>
      <c r="C46" s="68"/>
      <c r="D46" s="69" t="s">
        <v>93</v>
      </c>
      <c r="E46" s="69"/>
      <c r="F46" s="4" t="s">
        <v>70</v>
      </c>
      <c r="G46" s="70">
        <v>0</v>
      </c>
      <c r="H46" s="70"/>
      <c r="I46" s="70"/>
      <c r="J46" s="70">
        <v>0</v>
      </c>
      <c r="K46" s="70"/>
      <c r="L46" s="70">
        <v>0</v>
      </c>
      <c r="M46" s="70"/>
      <c r="N46" s="5">
        <v>2460425102</v>
      </c>
      <c r="O46" s="5">
        <v>0</v>
      </c>
      <c r="P46" s="5">
        <v>2460425102</v>
      </c>
      <c r="Q46" s="5">
        <v>0</v>
      </c>
      <c r="R46" s="5">
        <v>0</v>
      </c>
      <c r="S46" s="5">
        <v>0</v>
      </c>
      <c r="T46" s="6">
        <v>0</v>
      </c>
      <c r="U46" s="5">
        <v>0</v>
      </c>
      <c r="V46" s="5">
        <v>0</v>
      </c>
      <c r="W46" s="5">
        <v>0</v>
      </c>
      <c r="X46" s="70">
        <v>2460425102</v>
      </c>
      <c r="Y46" s="70"/>
      <c r="Z46" s="70"/>
    </row>
    <row r="47" spans="1:26" x14ac:dyDescent="0.25">
      <c r="A47" s="68" t="s">
        <v>71</v>
      </c>
      <c r="B47" s="68"/>
      <c r="C47" s="68"/>
      <c r="D47" s="69"/>
      <c r="E47" s="69"/>
      <c r="F47" s="4" t="s">
        <v>72</v>
      </c>
      <c r="G47" s="70">
        <f>+G48</f>
        <v>0</v>
      </c>
      <c r="H47" s="70"/>
      <c r="I47" s="70"/>
      <c r="J47" s="70">
        <f>+J48</f>
        <v>0</v>
      </c>
      <c r="K47" s="70"/>
      <c r="L47" s="70">
        <f>+L48</f>
        <v>0</v>
      </c>
      <c r="M47" s="70"/>
      <c r="N47" s="5">
        <f t="shared" ref="N47:S47" si="0">+N48</f>
        <v>18008732877.580002</v>
      </c>
      <c r="O47" s="5">
        <f t="shared" si="0"/>
        <v>0</v>
      </c>
      <c r="P47" s="5">
        <f t="shared" si="0"/>
        <v>18008732877.580002</v>
      </c>
      <c r="Q47" s="5">
        <f t="shared" si="0"/>
        <v>0</v>
      </c>
      <c r="R47" s="5">
        <f t="shared" si="0"/>
        <v>0</v>
      </c>
      <c r="S47" s="5">
        <f t="shared" si="0"/>
        <v>0</v>
      </c>
      <c r="T47" s="6">
        <v>0</v>
      </c>
      <c r="U47" s="5">
        <f>+U48</f>
        <v>17468777324.360001</v>
      </c>
      <c r="V47" s="5">
        <f>+V48</f>
        <v>0</v>
      </c>
      <c r="W47" s="5">
        <f>+W48</f>
        <v>17468777324.360001</v>
      </c>
      <c r="X47" s="70">
        <f>+X48</f>
        <v>539955553.21999967</v>
      </c>
      <c r="Y47" s="70"/>
      <c r="Z47" s="70"/>
    </row>
    <row r="48" spans="1:26" x14ac:dyDescent="0.25">
      <c r="A48" s="68" t="s">
        <v>73</v>
      </c>
      <c r="B48" s="68"/>
      <c r="C48" s="68"/>
      <c r="D48" s="69"/>
      <c r="E48" s="69"/>
      <c r="F48" s="4" t="s">
        <v>74</v>
      </c>
      <c r="G48" s="70">
        <f>SUM(G49:I59)</f>
        <v>0</v>
      </c>
      <c r="H48" s="70"/>
      <c r="I48" s="70"/>
      <c r="J48" s="70">
        <f>SUM(J49:K59)</f>
        <v>0</v>
      </c>
      <c r="K48" s="70"/>
      <c r="L48" s="70">
        <f>SUM(L49:M59)</f>
        <v>0</v>
      </c>
      <c r="M48" s="70"/>
      <c r="N48" s="5">
        <f t="shared" ref="N48:S48" si="1">SUM(N49:N59)</f>
        <v>18008732877.580002</v>
      </c>
      <c r="O48" s="5">
        <f t="shared" si="1"/>
        <v>0</v>
      </c>
      <c r="P48" s="5">
        <f t="shared" si="1"/>
        <v>18008732877.580002</v>
      </c>
      <c r="Q48" s="5">
        <f t="shared" si="1"/>
        <v>0</v>
      </c>
      <c r="R48" s="5">
        <f t="shared" si="1"/>
        <v>0</v>
      </c>
      <c r="S48" s="5">
        <f t="shared" si="1"/>
        <v>0</v>
      </c>
      <c r="T48" s="6">
        <v>0</v>
      </c>
      <c r="U48" s="5">
        <f>SUM(U49:U59)</f>
        <v>17468777324.360001</v>
      </c>
      <c r="V48" s="5">
        <f>SUM(V49:V59)</f>
        <v>0</v>
      </c>
      <c r="W48" s="5">
        <f>SUM(W49:W59)</f>
        <v>17468777324.360001</v>
      </c>
      <c r="X48" s="70">
        <f>SUM(X49:Z59)</f>
        <v>539955553.21999967</v>
      </c>
      <c r="Y48" s="70"/>
      <c r="Z48" s="70"/>
    </row>
    <row r="49" spans="1:26" ht="16.5" x14ac:dyDescent="0.25">
      <c r="A49" s="68" t="s">
        <v>114</v>
      </c>
      <c r="B49" s="68"/>
      <c r="C49" s="68"/>
      <c r="D49" s="69" t="s">
        <v>80</v>
      </c>
      <c r="E49" s="69"/>
      <c r="F49" s="4" t="s">
        <v>75</v>
      </c>
      <c r="G49" s="72">
        <v>0</v>
      </c>
      <c r="H49" s="72"/>
      <c r="I49" s="72"/>
      <c r="J49" s="72">
        <v>0</v>
      </c>
      <c r="K49" s="72"/>
      <c r="L49" s="72">
        <v>0</v>
      </c>
      <c r="M49" s="72"/>
      <c r="N49" s="11">
        <v>0</v>
      </c>
      <c r="O49" s="11">
        <v>0</v>
      </c>
      <c r="P49" s="11">
        <v>0</v>
      </c>
      <c r="Q49" s="11">
        <v>0</v>
      </c>
      <c r="R49" s="11">
        <v>0</v>
      </c>
      <c r="S49" s="11">
        <v>0</v>
      </c>
      <c r="T49" s="12"/>
      <c r="U49" s="11">
        <v>560929620.25999999</v>
      </c>
      <c r="V49" s="11">
        <v>0</v>
      </c>
      <c r="W49" s="11">
        <v>560929620.25999999</v>
      </c>
      <c r="X49" s="72">
        <v>-560929620.25999999</v>
      </c>
      <c r="Y49" s="72"/>
      <c r="Z49" s="72"/>
    </row>
    <row r="50" spans="1:26" ht="16.5" x14ac:dyDescent="0.25">
      <c r="A50" s="68" t="s">
        <v>115</v>
      </c>
      <c r="B50" s="68"/>
      <c r="C50" s="68"/>
      <c r="D50" s="69" t="s">
        <v>80</v>
      </c>
      <c r="E50" s="69"/>
      <c r="F50" s="8" t="s">
        <v>76</v>
      </c>
      <c r="G50" s="71">
        <v>0</v>
      </c>
      <c r="H50" s="71"/>
      <c r="I50" s="71"/>
      <c r="J50" s="71">
        <v>0</v>
      </c>
      <c r="K50" s="71"/>
      <c r="L50" s="71">
        <v>0</v>
      </c>
      <c r="M50" s="71"/>
      <c r="N50" s="16">
        <v>0</v>
      </c>
      <c r="O50" s="16">
        <v>0</v>
      </c>
      <c r="P50" s="16">
        <v>0</v>
      </c>
      <c r="Q50" s="16">
        <v>0</v>
      </c>
      <c r="R50" s="16">
        <v>0</v>
      </c>
      <c r="S50" s="16">
        <v>0</v>
      </c>
      <c r="T50" s="17"/>
      <c r="U50" s="16">
        <v>133333332</v>
      </c>
      <c r="V50" s="16">
        <v>0</v>
      </c>
      <c r="W50" s="16">
        <v>133333332</v>
      </c>
      <c r="X50" s="71">
        <v>-133333332</v>
      </c>
      <c r="Y50" s="71"/>
      <c r="Z50" s="71"/>
    </row>
    <row r="51" spans="1:26" ht="16.5" x14ac:dyDescent="0.25">
      <c r="A51" s="68" t="s">
        <v>116</v>
      </c>
      <c r="B51" s="68"/>
      <c r="C51" s="68"/>
      <c r="D51" s="69" t="s">
        <v>80</v>
      </c>
      <c r="E51" s="69"/>
      <c r="F51" s="8" t="s">
        <v>77</v>
      </c>
      <c r="G51" s="71">
        <v>0</v>
      </c>
      <c r="H51" s="71"/>
      <c r="I51" s="71"/>
      <c r="J51" s="71">
        <v>0</v>
      </c>
      <c r="K51" s="71"/>
      <c r="L51" s="71">
        <v>0</v>
      </c>
      <c r="M51" s="71"/>
      <c r="N51" s="16">
        <v>591059947.58000004</v>
      </c>
      <c r="O51" s="16">
        <v>0</v>
      </c>
      <c r="P51" s="16">
        <v>591059947.58000004</v>
      </c>
      <c r="Q51" s="16">
        <v>0</v>
      </c>
      <c r="R51" s="16">
        <v>0</v>
      </c>
      <c r="S51" s="16">
        <v>0</v>
      </c>
      <c r="T51" s="17">
        <v>0</v>
      </c>
      <c r="U51" s="16">
        <v>0</v>
      </c>
      <c r="V51" s="16">
        <v>0</v>
      </c>
      <c r="W51" s="16">
        <v>0</v>
      </c>
      <c r="X51" s="71">
        <v>591059947.58000004</v>
      </c>
      <c r="Y51" s="71"/>
      <c r="Z51" s="71"/>
    </row>
    <row r="52" spans="1:26" ht="24.75" x14ac:dyDescent="0.25">
      <c r="A52" s="74" t="s">
        <v>94</v>
      </c>
      <c r="B52" s="75"/>
      <c r="C52" s="69"/>
      <c r="D52" s="69" t="s">
        <v>102</v>
      </c>
      <c r="E52" s="69"/>
      <c r="F52" s="8" t="s">
        <v>106</v>
      </c>
      <c r="G52" s="76">
        <v>0</v>
      </c>
      <c r="H52" s="77"/>
      <c r="I52" s="77"/>
      <c r="J52" s="76">
        <v>0</v>
      </c>
      <c r="K52" s="77"/>
      <c r="L52" s="76">
        <v>0</v>
      </c>
      <c r="M52" s="77"/>
      <c r="N52" s="18">
        <v>1372915184</v>
      </c>
      <c r="O52" s="19">
        <v>0</v>
      </c>
      <c r="P52" s="18">
        <v>1372915184</v>
      </c>
      <c r="Q52" s="19">
        <v>0</v>
      </c>
      <c r="R52" s="19">
        <v>0</v>
      </c>
      <c r="S52" s="19">
        <v>0</v>
      </c>
      <c r="T52" s="20"/>
      <c r="U52" s="19">
        <v>1372915184</v>
      </c>
      <c r="V52" s="19">
        <v>0</v>
      </c>
      <c r="W52" s="19">
        <f t="shared" ref="W52:W59" si="2">+U52</f>
        <v>1372915184</v>
      </c>
      <c r="X52" s="78">
        <f t="shared" ref="X52:X59" si="3">+P52-W52</f>
        <v>0</v>
      </c>
      <c r="Y52" s="78"/>
      <c r="Z52" s="78"/>
    </row>
    <row r="53" spans="1:26" ht="33" x14ac:dyDescent="0.25">
      <c r="A53" s="74" t="s">
        <v>95</v>
      </c>
      <c r="B53" s="75"/>
      <c r="C53" s="69"/>
      <c r="D53" s="69" t="s">
        <v>83</v>
      </c>
      <c r="E53" s="69"/>
      <c r="F53" s="8" t="s">
        <v>107</v>
      </c>
      <c r="G53" s="76">
        <v>0</v>
      </c>
      <c r="H53" s="77"/>
      <c r="I53" s="77"/>
      <c r="J53" s="76">
        <v>0</v>
      </c>
      <c r="K53" s="77"/>
      <c r="L53" s="76">
        <v>0</v>
      </c>
      <c r="M53" s="77"/>
      <c r="N53" s="18">
        <v>6822380115</v>
      </c>
      <c r="O53" s="19">
        <v>0</v>
      </c>
      <c r="P53" s="18">
        <v>6822380115</v>
      </c>
      <c r="Q53" s="19">
        <v>0</v>
      </c>
      <c r="R53" s="19">
        <v>0</v>
      </c>
      <c r="S53" s="19">
        <v>0</v>
      </c>
      <c r="T53" s="20"/>
      <c r="U53" s="19">
        <f>5679221557.1+500000000</f>
        <v>6179221557.1000004</v>
      </c>
      <c r="V53" s="19">
        <v>0</v>
      </c>
      <c r="W53" s="19">
        <f t="shared" si="2"/>
        <v>6179221557.1000004</v>
      </c>
      <c r="X53" s="78">
        <f t="shared" si="3"/>
        <v>643158557.89999962</v>
      </c>
      <c r="Y53" s="78"/>
      <c r="Z53" s="78"/>
    </row>
    <row r="54" spans="1:26" ht="41.25" x14ac:dyDescent="0.25">
      <c r="A54" s="74" t="s">
        <v>96</v>
      </c>
      <c r="B54" s="75"/>
      <c r="C54" s="69"/>
      <c r="D54" s="69" t="s">
        <v>84</v>
      </c>
      <c r="E54" s="69"/>
      <c r="F54" s="8" t="s">
        <v>108</v>
      </c>
      <c r="G54" s="76">
        <v>0</v>
      </c>
      <c r="H54" s="77"/>
      <c r="I54" s="77"/>
      <c r="J54" s="76">
        <v>0</v>
      </c>
      <c r="K54" s="77"/>
      <c r="L54" s="76">
        <v>0</v>
      </c>
      <c r="M54" s="77"/>
      <c r="N54" s="18">
        <v>1298215800</v>
      </c>
      <c r="O54" s="19">
        <v>0</v>
      </c>
      <c r="P54" s="18">
        <v>1298215800</v>
      </c>
      <c r="Q54" s="19">
        <v>0</v>
      </c>
      <c r="R54" s="19">
        <v>0</v>
      </c>
      <c r="S54" s="19">
        <v>0</v>
      </c>
      <c r="T54" s="20"/>
      <c r="U54" s="19">
        <v>1298215800</v>
      </c>
      <c r="V54" s="19">
        <v>0</v>
      </c>
      <c r="W54" s="19">
        <f t="shared" si="2"/>
        <v>1298215800</v>
      </c>
      <c r="X54" s="78">
        <f t="shared" si="3"/>
        <v>0</v>
      </c>
      <c r="Y54" s="78"/>
      <c r="Z54" s="78"/>
    </row>
    <row r="55" spans="1:26" ht="33" x14ac:dyDescent="0.25">
      <c r="A55" s="74" t="s">
        <v>97</v>
      </c>
      <c r="B55" s="75"/>
      <c r="C55" s="69"/>
      <c r="D55" s="69" t="s">
        <v>85</v>
      </c>
      <c r="E55" s="69"/>
      <c r="F55" s="4" t="s">
        <v>109</v>
      </c>
      <c r="G55" s="84">
        <v>0</v>
      </c>
      <c r="H55" s="85"/>
      <c r="I55" s="85"/>
      <c r="J55" s="84">
        <v>0</v>
      </c>
      <c r="K55" s="85"/>
      <c r="L55" s="84">
        <v>0</v>
      </c>
      <c r="M55" s="85"/>
      <c r="N55" s="13">
        <v>5409519443</v>
      </c>
      <c r="O55" s="14">
        <v>0</v>
      </c>
      <c r="P55" s="13">
        <v>5409519443</v>
      </c>
      <c r="Q55" s="14">
        <v>0</v>
      </c>
      <c r="R55" s="14">
        <v>0</v>
      </c>
      <c r="S55" s="14">
        <v>0</v>
      </c>
      <c r="T55" s="15"/>
      <c r="U55" s="14">
        <v>5409519443</v>
      </c>
      <c r="V55" s="14">
        <v>0</v>
      </c>
      <c r="W55" s="14">
        <f t="shared" si="2"/>
        <v>5409519443</v>
      </c>
      <c r="X55" s="86">
        <f t="shared" si="3"/>
        <v>0</v>
      </c>
      <c r="Y55" s="87"/>
      <c r="Z55" s="88"/>
    </row>
    <row r="56" spans="1:26" ht="33" x14ac:dyDescent="0.25">
      <c r="A56" s="74" t="s">
        <v>98</v>
      </c>
      <c r="B56" s="75"/>
      <c r="C56" s="69"/>
      <c r="D56" s="69" t="s">
        <v>103</v>
      </c>
      <c r="E56" s="69"/>
      <c r="F56" s="4" t="s">
        <v>110</v>
      </c>
      <c r="G56" s="79">
        <v>0</v>
      </c>
      <c r="H56" s="80"/>
      <c r="I56" s="80"/>
      <c r="J56" s="79">
        <v>0</v>
      </c>
      <c r="K56" s="80"/>
      <c r="L56" s="79">
        <v>0</v>
      </c>
      <c r="M56" s="80"/>
      <c r="N56" s="9">
        <v>60327453</v>
      </c>
      <c r="O56" s="10">
        <v>0</v>
      </c>
      <c r="P56" s="9">
        <v>60327453</v>
      </c>
      <c r="Q56" s="10">
        <v>0</v>
      </c>
      <c r="R56" s="10">
        <v>0</v>
      </c>
      <c r="S56" s="10">
        <v>0</v>
      </c>
      <c r="T56" s="7"/>
      <c r="U56" s="10">
        <v>60327453</v>
      </c>
      <c r="V56" s="10">
        <v>0</v>
      </c>
      <c r="W56" s="10">
        <f t="shared" si="2"/>
        <v>60327453</v>
      </c>
      <c r="X56" s="81">
        <f t="shared" si="3"/>
        <v>0</v>
      </c>
      <c r="Y56" s="82"/>
      <c r="Z56" s="83"/>
    </row>
    <row r="57" spans="1:26" ht="33" x14ac:dyDescent="0.25">
      <c r="A57" s="74" t="s">
        <v>99</v>
      </c>
      <c r="B57" s="75"/>
      <c r="C57" s="69"/>
      <c r="D57" s="69" t="s">
        <v>104</v>
      </c>
      <c r="E57" s="69"/>
      <c r="F57" s="4" t="s">
        <v>111</v>
      </c>
      <c r="G57" s="79">
        <v>0</v>
      </c>
      <c r="H57" s="80"/>
      <c r="I57" s="80"/>
      <c r="J57" s="79">
        <v>0</v>
      </c>
      <c r="K57" s="80"/>
      <c r="L57" s="79">
        <v>0</v>
      </c>
      <c r="M57" s="80"/>
      <c r="N57" s="9">
        <v>312344745</v>
      </c>
      <c r="O57" s="10">
        <v>0</v>
      </c>
      <c r="P57" s="9">
        <v>312344745</v>
      </c>
      <c r="Q57" s="10">
        <v>0</v>
      </c>
      <c r="R57" s="10">
        <v>0</v>
      </c>
      <c r="S57" s="10">
        <v>0</v>
      </c>
      <c r="T57" s="7"/>
      <c r="U57" s="10">
        <v>312344745</v>
      </c>
      <c r="V57" s="10">
        <v>0</v>
      </c>
      <c r="W57" s="10">
        <f t="shared" si="2"/>
        <v>312344745</v>
      </c>
      <c r="X57" s="81">
        <f t="shared" si="3"/>
        <v>0</v>
      </c>
      <c r="Y57" s="82"/>
      <c r="Z57" s="83"/>
    </row>
    <row r="58" spans="1:26" ht="24.75" x14ac:dyDescent="0.25">
      <c r="A58" s="74" t="s">
        <v>100</v>
      </c>
      <c r="B58" s="75"/>
      <c r="C58" s="69"/>
      <c r="D58" s="69" t="s">
        <v>105</v>
      </c>
      <c r="E58" s="69"/>
      <c r="F58" s="4" t="s">
        <v>112</v>
      </c>
      <c r="G58" s="79">
        <v>0</v>
      </c>
      <c r="H58" s="80"/>
      <c r="I58" s="80"/>
      <c r="J58" s="79">
        <v>0</v>
      </c>
      <c r="K58" s="80"/>
      <c r="L58" s="79">
        <v>0</v>
      </c>
      <c r="M58" s="80"/>
      <c r="N58" s="9">
        <v>437454400</v>
      </c>
      <c r="O58" s="10">
        <v>0</v>
      </c>
      <c r="P58" s="9">
        <v>437454400</v>
      </c>
      <c r="Q58" s="10">
        <v>0</v>
      </c>
      <c r="R58" s="10">
        <v>0</v>
      </c>
      <c r="S58" s="10">
        <v>0</v>
      </c>
      <c r="T58" s="7"/>
      <c r="U58" s="10">
        <v>437454400</v>
      </c>
      <c r="V58" s="10">
        <v>0</v>
      </c>
      <c r="W58" s="10">
        <f t="shared" si="2"/>
        <v>437454400</v>
      </c>
      <c r="X58" s="81">
        <f t="shared" si="3"/>
        <v>0</v>
      </c>
      <c r="Y58" s="82"/>
      <c r="Z58" s="83"/>
    </row>
    <row r="59" spans="1:26" ht="24.75" x14ac:dyDescent="0.25">
      <c r="A59" s="68" t="s">
        <v>101</v>
      </c>
      <c r="B59" s="68"/>
      <c r="C59" s="68"/>
      <c r="D59" s="69" t="s">
        <v>86</v>
      </c>
      <c r="E59" s="69"/>
      <c r="F59" s="4" t="s">
        <v>113</v>
      </c>
      <c r="G59" s="79">
        <v>0</v>
      </c>
      <c r="H59" s="80"/>
      <c r="I59" s="80"/>
      <c r="J59" s="79">
        <v>0</v>
      </c>
      <c r="K59" s="80"/>
      <c r="L59" s="79">
        <v>0</v>
      </c>
      <c r="M59" s="80"/>
      <c r="N59" s="9">
        <v>1704515790</v>
      </c>
      <c r="O59" s="10">
        <v>0</v>
      </c>
      <c r="P59" s="9">
        <v>1704515790</v>
      </c>
      <c r="Q59" s="10">
        <v>0</v>
      </c>
      <c r="R59" s="10">
        <v>0</v>
      </c>
      <c r="S59" s="10">
        <v>0</v>
      </c>
      <c r="T59" s="7"/>
      <c r="U59" s="10">
        <f>1224515790+480000000</f>
        <v>1704515790</v>
      </c>
      <c r="V59" s="10">
        <v>0</v>
      </c>
      <c r="W59" s="10">
        <f t="shared" si="2"/>
        <v>1704515790</v>
      </c>
      <c r="X59" s="81">
        <f t="shared" si="3"/>
        <v>0</v>
      </c>
      <c r="Y59" s="82"/>
      <c r="Z59" s="83"/>
    </row>
    <row r="63" spans="1:26" x14ac:dyDescent="0.25">
      <c r="C63" s="73" t="s">
        <v>78</v>
      </c>
      <c r="D63" s="73"/>
      <c r="E63" s="73"/>
      <c r="F63" s="73"/>
      <c r="G63" s="73"/>
    </row>
    <row r="65" spans="3:26" x14ac:dyDescent="0.25">
      <c r="C65" s="73" t="s">
        <v>79</v>
      </c>
      <c r="D65" s="73"/>
      <c r="E65" s="73"/>
      <c r="F65" s="73"/>
      <c r="G65" s="73"/>
      <c r="H65" s="73"/>
      <c r="I65" s="73"/>
      <c r="J65" s="73"/>
      <c r="K65" s="73"/>
      <c r="L65" s="73"/>
      <c r="M65" s="73"/>
      <c r="N65" s="73"/>
      <c r="O65" s="73"/>
      <c r="P65" s="73"/>
      <c r="Q65" s="73"/>
      <c r="R65" s="73"/>
      <c r="S65" s="73"/>
      <c r="T65" s="73"/>
      <c r="U65" s="73"/>
      <c r="V65" s="73"/>
      <c r="W65" s="73"/>
      <c r="X65" s="73"/>
      <c r="Y65" s="73"/>
      <c r="Z65" s="73"/>
    </row>
  </sheetData>
  <mergeCells count="294">
    <mergeCell ref="G55:I55"/>
    <mergeCell ref="J55:K55"/>
    <mergeCell ref="L55:M55"/>
    <mergeCell ref="X55:Z55"/>
    <mergeCell ref="G54:I54"/>
    <mergeCell ref="J54:K54"/>
    <mergeCell ref="L54:M54"/>
    <mergeCell ref="X54:Z54"/>
    <mergeCell ref="G59:I59"/>
    <mergeCell ref="J59:K59"/>
    <mergeCell ref="L59:M59"/>
    <mergeCell ref="X59:Z59"/>
    <mergeCell ref="G58:I58"/>
    <mergeCell ref="J58:K58"/>
    <mergeCell ref="L58:M58"/>
    <mergeCell ref="X58:Z58"/>
    <mergeCell ref="G57:I57"/>
    <mergeCell ref="J57:K57"/>
    <mergeCell ref="L57:M57"/>
    <mergeCell ref="X57:Z57"/>
    <mergeCell ref="C65:Z65"/>
    <mergeCell ref="A52:C52"/>
    <mergeCell ref="A53:C53"/>
    <mergeCell ref="A54:C54"/>
    <mergeCell ref="A55:C55"/>
    <mergeCell ref="A56:C56"/>
    <mergeCell ref="A57:C57"/>
    <mergeCell ref="A58:C58"/>
    <mergeCell ref="A59:C59"/>
    <mergeCell ref="D52:E52"/>
    <mergeCell ref="D53:E53"/>
    <mergeCell ref="D54:E54"/>
    <mergeCell ref="D55:E55"/>
    <mergeCell ref="D56:E56"/>
    <mergeCell ref="D57:E57"/>
    <mergeCell ref="G53:I53"/>
    <mergeCell ref="J53:K53"/>
    <mergeCell ref="L53:M53"/>
    <mergeCell ref="X53:Z53"/>
    <mergeCell ref="G52:I52"/>
    <mergeCell ref="J52:K52"/>
    <mergeCell ref="L52:M52"/>
    <mergeCell ref="X52:Z52"/>
    <mergeCell ref="C63:G63"/>
    <mergeCell ref="X51:Z51"/>
    <mergeCell ref="D58:E58"/>
    <mergeCell ref="D59:E59"/>
    <mergeCell ref="A51:C51"/>
    <mergeCell ref="D51:E51"/>
    <mergeCell ref="G51:I51"/>
    <mergeCell ref="J51:K51"/>
    <mergeCell ref="L51:M51"/>
    <mergeCell ref="X49:Z49"/>
    <mergeCell ref="A50:C50"/>
    <mergeCell ref="D50:E50"/>
    <mergeCell ref="G50:I50"/>
    <mergeCell ref="J50:K50"/>
    <mergeCell ref="L50:M50"/>
    <mergeCell ref="X50:Z50"/>
    <mergeCell ref="A49:C49"/>
    <mergeCell ref="D49:E49"/>
    <mergeCell ref="G49:I49"/>
    <mergeCell ref="J49:K49"/>
    <mergeCell ref="L49:M49"/>
    <mergeCell ref="G56:I56"/>
    <mergeCell ref="J56:K56"/>
    <mergeCell ref="L56:M56"/>
    <mergeCell ref="X56:Z56"/>
    <mergeCell ref="X47:Z47"/>
    <mergeCell ref="A48:C48"/>
    <mergeCell ref="D48:E48"/>
    <mergeCell ref="G48:I48"/>
    <mergeCell ref="J48:K48"/>
    <mergeCell ref="L48:M48"/>
    <mergeCell ref="X48:Z48"/>
    <mergeCell ref="A47:C47"/>
    <mergeCell ref="D47:E47"/>
    <mergeCell ref="G47:I47"/>
    <mergeCell ref="J47:K47"/>
    <mergeCell ref="L47:M47"/>
    <mergeCell ref="X45:Z45"/>
    <mergeCell ref="A46:C46"/>
    <mergeCell ref="D46:E46"/>
    <mergeCell ref="G46:I46"/>
    <mergeCell ref="J46:K46"/>
    <mergeCell ref="L46:M46"/>
    <mergeCell ref="X46:Z46"/>
    <mergeCell ref="A45:C45"/>
    <mergeCell ref="D45:E45"/>
    <mergeCell ref="G45:I45"/>
    <mergeCell ref="J45:K45"/>
    <mergeCell ref="L45:M45"/>
    <mergeCell ref="X43:Z43"/>
    <mergeCell ref="A44:C44"/>
    <mergeCell ref="D44:E44"/>
    <mergeCell ref="G44:I44"/>
    <mergeCell ref="J44:K44"/>
    <mergeCell ref="L44:M44"/>
    <mergeCell ref="X44:Z44"/>
    <mergeCell ref="A43:C43"/>
    <mergeCell ref="D43:E43"/>
    <mergeCell ref="G43:I43"/>
    <mergeCell ref="J43:K43"/>
    <mergeCell ref="L43:M43"/>
    <mergeCell ref="X41:Z41"/>
    <mergeCell ref="A42:C42"/>
    <mergeCell ref="D42:E42"/>
    <mergeCell ref="G42:I42"/>
    <mergeCell ref="J42:K42"/>
    <mergeCell ref="L42:M42"/>
    <mergeCell ref="X42:Z42"/>
    <mergeCell ref="A41:C41"/>
    <mergeCell ref="D41:E41"/>
    <mergeCell ref="G41:I41"/>
    <mergeCell ref="J41:K41"/>
    <mergeCell ref="L41:M41"/>
    <mergeCell ref="X39:Z39"/>
    <mergeCell ref="A40:C40"/>
    <mergeCell ref="D40:E40"/>
    <mergeCell ref="G40:I40"/>
    <mergeCell ref="J40:K40"/>
    <mergeCell ref="L40:M40"/>
    <mergeCell ref="X40:Z40"/>
    <mergeCell ref="A39:C39"/>
    <mergeCell ref="D39:E39"/>
    <mergeCell ref="G39:I39"/>
    <mergeCell ref="J39:K39"/>
    <mergeCell ref="L39:M39"/>
    <mergeCell ref="X37:Z37"/>
    <mergeCell ref="A38:C38"/>
    <mergeCell ref="D38:E38"/>
    <mergeCell ref="G38:I38"/>
    <mergeCell ref="J38:K38"/>
    <mergeCell ref="L38:M38"/>
    <mergeCell ref="X38:Z38"/>
    <mergeCell ref="A37:C37"/>
    <mergeCell ref="D37:E37"/>
    <mergeCell ref="G37:I37"/>
    <mergeCell ref="J37:K37"/>
    <mergeCell ref="L37:M37"/>
    <mergeCell ref="X35:Z35"/>
    <mergeCell ref="A36:C36"/>
    <mergeCell ref="D36:E36"/>
    <mergeCell ref="G36:I36"/>
    <mergeCell ref="J36:K36"/>
    <mergeCell ref="L36:M36"/>
    <mergeCell ref="X36:Z36"/>
    <mergeCell ref="A35:C35"/>
    <mergeCell ref="D35:E35"/>
    <mergeCell ref="G35:I35"/>
    <mergeCell ref="J35:K35"/>
    <mergeCell ref="L35:M35"/>
    <mergeCell ref="X33:Z33"/>
    <mergeCell ref="A34:C34"/>
    <mergeCell ref="D34:E34"/>
    <mergeCell ref="G34:I34"/>
    <mergeCell ref="J34:K34"/>
    <mergeCell ref="L34:M34"/>
    <mergeCell ref="X34:Z34"/>
    <mergeCell ref="A33:C33"/>
    <mergeCell ref="D33:E33"/>
    <mergeCell ref="G33:I33"/>
    <mergeCell ref="J33:K33"/>
    <mergeCell ref="L33:M33"/>
    <mergeCell ref="X31:Z31"/>
    <mergeCell ref="A32:C32"/>
    <mergeCell ref="D32:E32"/>
    <mergeCell ref="G32:I32"/>
    <mergeCell ref="J32:K32"/>
    <mergeCell ref="L32:M32"/>
    <mergeCell ref="X32:Z32"/>
    <mergeCell ref="A31:C31"/>
    <mergeCell ref="D31:E31"/>
    <mergeCell ref="G31:I31"/>
    <mergeCell ref="J31:K31"/>
    <mergeCell ref="L31:M31"/>
    <mergeCell ref="X29:Z29"/>
    <mergeCell ref="A30:C30"/>
    <mergeCell ref="D30:E30"/>
    <mergeCell ref="G30:I30"/>
    <mergeCell ref="J30:K30"/>
    <mergeCell ref="L30:M30"/>
    <mergeCell ref="X30:Z30"/>
    <mergeCell ref="A29:C29"/>
    <mergeCell ref="D29:E29"/>
    <mergeCell ref="G29:I29"/>
    <mergeCell ref="J29:K29"/>
    <mergeCell ref="L29:M29"/>
    <mergeCell ref="X27:Z27"/>
    <mergeCell ref="A28:C28"/>
    <mergeCell ref="D28:E28"/>
    <mergeCell ref="G28:I28"/>
    <mergeCell ref="J28:K28"/>
    <mergeCell ref="L28:M28"/>
    <mergeCell ref="X28:Z28"/>
    <mergeCell ref="A27:C27"/>
    <mergeCell ref="D27:E27"/>
    <mergeCell ref="G27:I27"/>
    <mergeCell ref="J27:K27"/>
    <mergeCell ref="L27:M27"/>
    <mergeCell ref="X25:Z25"/>
    <mergeCell ref="A26:C26"/>
    <mergeCell ref="D26:E26"/>
    <mergeCell ref="G26:I26"/>
    <mergeCell ref="J26:K26"/>
    <mergeCell ref="L26:M26"/>
    <mergeCell ref="X26:Z26"/>
    <mergeCell ref="A25:C25"/>
    <mergeCell ref="D25:E25"/>
    <mergeCell ref="G25:I25"/>
    <mergeCell ref="J25:K25"/>
    <mergeCell ref="L25:M25"/>
    <mergeCell ref="X23:Z23"/>
    <mergeCell ref="A24:C24"/>
    <mergeCell ref="D24:E24"/>
    <mergeCell ref="G24:I24"/>
    <mergeCell ref="J24:K24"/>
    <mergeCell ref="L24:M24"/>
    <mergeCell ref="X24:Z24"/>
    <mergeCell ref="A23:C23"/>
    <mergeCell ref="D23:E23"/>
    <mergeCell ref="G23:I23"/>
    <mergeCell ref="J23:K23"/>
    <mergeCell ref="L23:M23"/>
    <mergeCell ref="X21:Z21"/>
    <mergeCell ref="A22:C22"/>
    <mergeCell ref="D22:E22"/>
    <mergeCell ref="G22:I22"/>
    <mergeCell ref="J22:K22"/>
    <mergeCell ref="L22:M22"/>
    <mergeCell ref="X22:Z22"/>
    <mergeCell ref="A21:C21"/>
    <mergeCell ref="D21:E21"/>
    <mergeCell ref="G21:I21"/>
    <mergeCell ref="J21:K21"/>
    <mergeCell ref="L21:M21"/>
    <mergeCell ref="X19:Z19"/>
    <mergeCell ref="A20:C20"/>
    <mergeCell ref="D20:E20"/>
    <mergeCell ref="G20:I20"/>
    <mergeCell ref="J20:K20"/>
    <mergeCell ref="L20:M20"/>
    <mergeCell ref="X20:Z20"/>
    <mergeCell ref="A19:C19"/>
    <mergeCell ref="D19:E19"/>
    <mergeCell ref="G19:I19"/>
    <mergeCell ref="J19:K19"/>
    <mergeCell ref="L19:M19"/>
    <mergeCell ref="A18:C18"/>
    <mergeCell ref="D18:E18"/>
    <mergeCell ref="G18:I18"/>
    <mergeCell ref="J18:K18"/>
    <mergeCell ref="L18:M18"/>
    <mergeCell ref="X18:Z18"/>
    <mergeCell ref="A17:E17"/>
    <mergeCell ref="G17:I17"/>
    <mergeCell ref="J17:K17"/>
    <mergeCell ref="L17:M17"/>
    <mergeCell ref="X17:Z17"/>
    <mergeCell ref="X15:Z15"/>
    <mergeCell ref="A16:C16"/>
    <mergeCell ref="D16:E16"/>
    <mergeCell ref="G16:I16"/>
    <mergeCell ref="J16:K16"/>
    <mergeCell ref="L16:M16"/>
    <mergeCell ref="X16:Z16"/>
    <mergeCell ref="Q14:S14"/>
    <mergeCell ref="U14:W14"/>
    <mergeCell ref="X14:Z14"/>
    <mergeCell ref="A15:C15"/>
    <mergeCell ref="D15:E15"/>
    <mergeCell ref="G15:I15"/>
    <mergeCell ref="J15:M15"/>
    <mergeCell ref="N15:O15"/>
    <mergeCell ref="A14:C14"/>
    <mergeCell ref="D14:E14"/>
    <mergeCell ref="G14:P14"/>
    <mergeCell ref="C9:D9"/>
    <mergeCell ref="E9:H9"/>
    <mergeCell ref="C10:D10"/>
    <mergeCell ref="E10:H10"/>
    <mergeCell ref="I10:J10"/>
    <mergeCell ref="K10:L10"/>
    <mergeCell ref="A1:Z1"/>
    <mergeCell ref="A2:H4"/>
    <mergeCell ref="W2:Z2"/>
    <mergeCell ref="Y4:Z5"/>
    <mergeCell ref="A6:Y6"/>
    <mergeCell ref="C8:D8"/>
    <mergeCell ref="E8:H8"/>
    <mergeCell ref="C11:D12"/>
    <mergeCell ref="E11:H12"/>
    <mergeCell ref="I11:J11"/>
    <mergeCell ref="K11:L11"/>
  </mergeCells>
  <pageMargins left="0.5899999737739563" right="0.5899999737739563" top="1.3333333656191826E-2" bottom="0" header="0.3" footer="0.3"/>
  <pageSetup paperSize="51" orientation="landscape" errors="blank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U65"/>
  <sheetViews>
    <sheetView showGridLines="0" zoomScale="110" zoomScaleNormal="110" workbookViewId="0">
      <selection activeCell="D16" sqref="D16:E16"/>
    </sheetView>
  </sheetViews>
  <sheetFormatPr baseColWidth="10" defaultRowHeight="15" x14ac:dyDescent="0.25"/>
  <cols>
    <col min="1" max="2" width="0.5703125" customWidth="1"/>
    <col min="3" max="3" width="8" customWidth="1"/>
    <col min="4" max="4" width="4.7109375" customWidth="1"/>
    <col min="5" max="5" width="0.85546875" customWidth="1"/>
    <col min="6" max="6" width="24.85546875" customWidth="1"/>
    <col min="7" max="7" width="12.85546875" customWidth="1"/>
    <col min="8" max="9" width="9.42578125" customWidth="1"/>
    <col min="10" max="10" width="11.85546875" customWidth="1"/>
    <col min="11" max="11" width="10.5703125" customWidth="1"/>
    <col min="12" max="12" width="12.140625" customWidth="1"/>
    <col min="13" max="15" width="7" customWidth="1"/>
    <col min="16" max="16" width="5.85546875" customWidth="1"/>
    <col min="17" max="17" width="11.85546875" customWidth="1"/>
    <col min="18" max="18" width="11.28515625" customWidth="1"/>
    <col min="19" max="20" width="12.85546875" customWidth="1"/>
    <col min="21" max="21" width="1.5703125" customWidth="1"/>
    <col min="22" max="247" width="9.140625" customWidth="1"/>
    <col min="248" max="249" width="0.5703125" customWidth="1"/>
    <col min="250" max="250" width="10.28515625" customWidth="1"/>
    <col min="251" max="251" width="5.42578125" customWidth="1"/>
    <col min="252" max="252" width="0.85546875" customWidth="1"/>
    <col min="253" max="253" width="16.5703125" customWidth="1"/>
    <col min="254" max="254" width="8" customWidth="1"/>
    <col min="255" max="255" width="1.140625" customWidth="1"/>
    <col min="256" max="256" width="1.5703125" customWidth="1"/>
    <col min="257" max="257" width="7" customWidth="1"/>
    <col min="258" max="258" width="3.5703125" customWidth="1"/>
    <col min="259" max="259" width="6.85546875" customWidth="1"/>
    <col min="260" max="260" width="3.7109375" customWidth="1"/>
    <col min="261" max="261" width="10.7109375" customWidth="1"/>
    <col min="262" max="262" width="10.5703125" customWidth="1"/>
    <col min="263" max="263" width="10.7109375" customWidth="1"/>
    <col min="264" max="265" width="10.5703125" customWidth="1"/>
    <col min="266" max="266" width="9.7109375" customWidth="1"/>
    <col min="267" max="267" width="5.85546875" customWidth="1"/>
    <col min="268" max="268" width="10.7109375" customWidth="1"/>
    <col min="269" max="269" width="8.140625" customWidth="1"/>
    <col min="270" max="270" width="2.42578125" customWidth="1"/>
    <col min="271" max="271" width="10.7109375" customWidth="1"/>
    <col min="272" max="272" width="8.5703125" customWidth="1"/>
    <col min="273" max="273" width="0.42578125" customWidth="1"/>
    <col min="274" max="274" width="1.5703125" customWidth="1"/>
    <col min="275" max="275" width="9.42578125" customWidth="1"/>
    <col min="276" max="276" width="1.140625" customWidth="1"/>
    <col min="277" max="277" width="1.5703125" customWidth="1"/>
    <col min="278" max="503" width="9.140625" customWidth="1"/>
    <col min="504" max="505" width="0.5703125" customWidth="1"/>
    <col min="506" max="506" width="10.28515625" customWidth="1"/>
    <col min="507" max="507" width="5.42578125" customWidth="1"/>
    <col min="508" max="508" width="0.85546875" customWidth="1"/>
    <col min="509" max="509" width="16.5703125" customWidth="1"/>
    <col min="510" max="510" width="8" customWidth="1"/>
    <col min="511" max="511" width="1.140625" customWidth="1"/>
    <col min="512" max="512" width="1.5703125" customWidth="1"/>
    <col min="513" max="513" width="7" customWidth="1"/>
    <col min="514" max="514" width="3.5703125" customWidth="1"/>
    <col min="515" max="515" width="6.85546875" customWidth="1"/>
    <col min="516" max="516" width="3.7109375" customWidth="1"/>
    <col min="517" max="517" width="10.7109375" customWidth="1"/>
    <col min="518" max="518" width="10.5703125" customWidth="1"/>
    <col min="519" max="519" width="10.7109375" customWidth="1"/>
    <col min="520" max="521" width="10.5703125" customWidth="1"/>
    <col min="522" max="522" width="9.7109375" customWidth="1"/>
    <col min="523" max="523" width="5.85546875" customWidth="1"/>
    <col min="524" max="524" width="10.7109375" customWidth="1"/>
    <col min="525" max="525" width="8.140625" customWidth="1"/>
    <col min="526" max="526" width="2.42578125" customWidth="1"/>
    <col min="527" max="527" width="10.7109375" customWidth="1"/>
    <col min="528" max="528" width="8.5703125" customWidth="1"/>
    <col min="529" max="529" width="0.42578125" customWidth="1"/>
    <col min="530" max="530" width="1.5703125" customWidth="1"/>
    <col min="531" max="531" width="9.42578125" customWidth="1"/>
    <col min="532" max="532" width="1.140625" customWidth="1"/>
    <col min="533" max="533" width="1.5703125" customWidth="1"/>
    <col min="534" max="759" width="9.140625" customWidth="1"/>
    <col min="760" max="761" width="0.5703125" customWidth="1"/>
    <col min="762" max="762" width="10.28515625" customWidth="1"/>
    <col min="763" max="763" width="5.42578125" customWidth="1"/>
    <col min="764" max="764" width="0.85546875" customWidth="1"/>
    <col min="765" max="765" width="16.5703125" customWidth="1"/>
    <col min="766" max="766" width="8" customWidth="1"/>
    <col min="767" max="767" width="1.140625" customWidth="1"/>
    <col min="768" max="768" width="1.5703125" customWidth="1"/>
    <col min="769" max="769" width="7" customWidth="1"/>
    <col min="770" max="770" width="3.5703125" customWidth="1"/>
    <col min="771" max="771" width="6.85546875" customWidth="1"/>
    <col min="772" max="772" width="3.7109375" customWidth="1"/>
    <col min="773" max="773" width="10.7109375" customWidth="1"/>
    <col min="774" max="774" width="10.5703125" customWidth="1"/>
    <col min="775" max="775" width="10.7109375" customWidth="1"/>
    <col min="776" max="777" width="10.5703125" customWidth="1"/>
    <col min="778" max="778" width="9.7109375" customWidth="1"/>
    <col min="779" max="779" width="5.85546875" customWidth="1"/>
    <col min="780" max="780" width="10.7109375" customWidth="1"/>
    <col min="781" max="781" width="8.140625" customWidth="1"/>
    <col min="782" max="782" width="2.42578125" customWidth="1"/>
    <col min="783" max="783" width="10.7109375" customWidth="1"/>
    <col min="784" max="784" width="8.5703125" customWidth="1"/>
    <col min="785" max="785" width="0.42578125" customWidth="1"/>
    <col min="786" max="786" width="1.5703125" customWidth="1"/>
    <col min="787" max="787" width="9.42578125" customWidth="1"/>
    <col min="788" max="788" width="1.140625" customWidth="1"/>
    <col min="789" max="789" width="1.5703125" customWidth="1"/>
    <col min="790" max="1015" width="9.140625" customWidth="1"/>
    <col min="1016" max="1017" width="0.5703125" customWidth="1"/>
    <col min="1018" max="1018" width="10.28515625" customWidth="1"/>
    <col min="1019" max="1019" width="5.42578125" customWidth="1"/>
    <col min="1020" max="1020" width="0.85546875" customWidth="1"/>
    <col min="1021" max="1021" width="16.5703125" customWidth="1"/>
    <col min="1022" max="1022" width="8" customWidth="1"/>
    <col min="1023" max="1023" width="1.140625" customWidth="1"/>
    <col min="1024" max="1024" width="1.5703125" customWidth="1"/>
    <col min="1025" max="1025" width="7" customWidth="1"/>
    <col min="1026" max="1026" width="3.5703125" customWidth="1"/>
    <col min="1027" max="1027" width="6.85546875" customWidth="1"/>
    <col min="1028" max="1028" width="3.7109375" customWidth="1"/>
    <col min="1029" max="1029" width="10.7109375" customWidth="1"/>
    <col min="1030" max="1030" width="10.5703125" customWidth="1"/>
    <col min="1031" max="1031" width="10.7109375" customWidth="1"/>
    <col min="1032" max="1033" width="10.5703125" customWidth="1"/>
    <col min="1034" max="1034" width="9.7109375" customWidth="1"/>
    <col min="1035" max="1035" width="5.85546875" customWidth="1"/>
    <col min="1036" max="1036" width="10.7109375" customWidth="1"/>
    <col min="1037" max="1037" width="8.140625" customWidth="1"/>
    <col min="1038" max="1038" width="2.42578125" customWidth="1"/>
    <col min="1039" max="1039" width="10.7109375" customWidth="1"/>
    <col min="1040" max="1040" width="8.5703125" customWidth="1"/>
    <col min="1041" max="1041" width="0.42578125" customWidth="1"/>
    <col min="1042" max="1042" width="1.5703125" customWidth="1"/>
    <col min="1043" max="1043" width="9.42578125" customWidth="1"/>
    <col min="1044" max="1044" width="1.140625" customWidth="1"/>
    <col min="1045" max="1045" width="1.5703125" customWidth="1"/>
    <col min="1046" max="1271" width="9.140625" customWidth="1"/>
    <col min="1272" max="1273" width="0.5703125" customWidth="1"/>
    <col min="1274" max="1274" width="10.28515625" customWidth="1"/>
    <col min="1275" max="1275" width="5.42578125" customWidth="1"/>
    <col min="1276" max="1276" width="0.85546875" customWidth="1"/>
    <col min="1277" max="1277" width="16.5703125" customWidth="1"/>
    <col min="1278" max="1278" width="8" customWidth="1"/>
    <col min="1279" max="1279" width="1.140625" customWidth="1"/>
    <col min="1280" max="1280" width="1.5703125" customWidth="1"/>
    <col min="1281" max="1281" width="7" customWidth="1"/>
    <col min="1282" max="1282" width="3.5703125" customWidth="1"/>
    <col min="1283" max="1283" width="6.85546875" customWidth="1"/>
    <col min="1284" max="1284" width="3.7109375" customWidth="1"/>
    <col min="1285" max="1285" width="10.7109375" customWidth="1"/>
    <col min="1286" max="1286" width="10.5703125" customWidth="1"/>
    <col min="1287" max="1287" width="10.7109375" customWidth="1"/>
    <col min="1288" max="1289" width="10.5703125" customWidth="1"/>
    <col min="1290" max="1290" width="9.7109375" customWidth="1"/>
    <col min="1291" max="1291" width="5.85546875" customWidth="1"/>
    <col min="1292" max="1292" width="10.7109375" customWidth="1"/>
    <col min="1293" max="1293" width="8.140625" customWidth="1"/>
    <col min="1294" max="1294" width="2.42578125" customWidth="1"/>
    <col min="1295" max="1295" width="10.7109375" customWidth="1"/>
    <col min="1296" max="1296" width="8.5703125" customWidth="1"/>
    <col min="1297" max="1297" width="0.42578125" customWidth="1"/>
    <col min="1298" max="1298" width="1.5703125" customWidth="1"/>
    <col min="1299" max="1299" width="9.42578125" customWidth="1"/>
    <col min="1300" max="1300" width="1.140625" customWidth="1"/>
    <col min="1301" max="1301" width="1.5703125" customWidth="1"/>
    <col min="1302" max="1527" width="9.140625" customWidth="1"/>
    <col min="1528" max="1529" width="0.5703125" customWidth="1"/>
    <col min="1530" max="1530" width="10.28515625" customWidth="1"/>
    <col min="1531" max="1531" width="5.42578125" customWidth="1"/>
    <col min="1532" max="1532" width="0.85546875" customWidth="1"/>
    <col min="1533" max="1533" width="16.5703125" customWidth="1"/>
    <col min="1534" max="1534" width="8" customWidth="1"/>
    <col min="1535" max="1535" width="1.140625" customWidth="1"/>
    <col min="1536" max="1536" width="1.5703125" customWidth="1"/>
    <col min="1537" max="1537" width="7" customWidth="1"/>
    <col min="1538" max="1538" width="3.5703125" customWidth="1"/>
    <col min="1539" max="1539" width="6.85546875" customWidth="1"/>
    <col min="1540" max="1540" width="3.7109375" customWidth="1"/>
    <col min="1541" max="1541" width="10.7109375" customWidth="1"/>
    <col min="1542" max="1542" width="10.5703125" customWidth="1"/>
    <col min="1543" max="1543" width="10.7109375" customWidth="1"/>
    <col min="1544" max="1545" width="10.5703125" customWidth="1"/>
    <col min="1546" max="1546" width="9.7109375" customWidth="1"/>
    <col min="1547" max="1547" width="5.85546875" customWidth="1"/>
    <col min="1548" max="1548" width="10.7109375" customWidth="1"/>
    <col min="1549" max="1549" width="8.140625" customWidth="1"/>
    <col min="1550" max="1550" width="2.42578125" customWidth="1"/>
    <col min="1551" max="1551" width="10.7109375" customWidth="1"/>
    <col min="1552" max="1552" width="8.5703125" customWidth="1"/>
    <col min="1553" max="1553" width="0.42578125" customWidth="1"/>
    <col min="1554" max="1554" width="1.5703125" customWidth="1"/>
    <col min="1555" max="1555" width="9.42578125" customWidth="1"/>
    <col min="1556" max="1556" width="1.140625" customWidth="1"/>
    <col min="1557" max="1557" width="1.5703125" customWidth="1"/>
    <col min="1558" max="1783" width="9.140625" customWidth="1"/>
    <col min="1784" max="1785" width="0.5703125" customWidth="1"/>
    <col min="1786" max="1786" width="10.28515625" customWidth="1"/>
    <col min="1787" max="1787" width="5.42578125" customWidth="1"/>
    <col min="1788" max="1788" width="0.85546875" customWidth="1"/>
    <col min="1789" max="1789" width="16.5703125" customWidth="1"/>
    <col min="1790" max="1790" width="8" customWidth="1"/>
    <col min="1791" max="1791" width="1.140625" customWidth="1"/>
    <col min="1792" max="1792" width="1.5703125" customWidth="1"/>
    <col min="1793" max="1793" width="7" customWidth="1"/>
    <col min="1794" max="1794" width="3.5703125" customWidth="1"/>
    <col min="1795" max="1795" width="6.85546875" customWidth="1"/>
    <col min="1796" max="1796" width="3.7109375" customWidth="1"/>
    <col min="1797" max="1797" width="10.7109375" customWidth="1"/>
    <col min="1798" max="1798" width="10.5703125" customWidth="1"/>
    <col min="1799" max="1799" width="10.7109375" customWidth="1"/>
    <col min="1800" max="1801" width="10.5703125" customWidth="1"/>
    <col min="1802" max="1802" width="9.7109375" customWidth="1"/>
    <col min="1803" max="1803" width="5.85546875" customWidth="1"/>
    <col min="1804" max="1804" width="10.7109375" customWidth="1"/>
    <col min="1805" max="1805" width="8.140625" customWidth="1"/>
    <col min="1806" max="1806" width="2.42578125" customWidth="1"/>
    <col min="1807" max="1807" width="10.7109375" customWidth="1"/>
    <col min="1808" max="1808" width="8.5703125" customWidth="1"/>
    <col min="1809" max="1809" width="0.42578125" customWidth="1"/>
    <col min="1810" max="1810" width="1.5703125" customWidth="1"/>
    <col min="1811" max="1811" width="9.42578125" customWidth="1"/>
    <col min="1812" max="1812" width="1.140625" customWidth="1"/>
    <col min="1813" max="1813" width="1.5703125" customWidth="1"/>
    <col min="1814" max="2039" width="9.140625" customWidth="1"/>
    <col min="2040" max="2041" width="0.5703125" customWidth="1"/>
    <col min="2042" max="2042" width="10.28515625" customWidth="1"/>
    <col min="2043" max="2043" width="5.42578125" customWidth="1"/>
    <col min="2044" max="2044" width="0.85546875" customWidth="1"/>
    <col min="2045" max="2045" width="16.5703125" customWidth="1"/>
    <col min="2046" max="2046" width="8" customWidth="1"/>
    <col min="2047" max="2047" width="1.140625" customWidth="1"/>
    <col min="2048" max="2048" width="1.5703125" customWidth="1"/>
    <col min="2049" max="2049" width="7" customWidth="1"/>
    <col min="2050" max="2050" width="3.5703125" customWidth="1"/>
    <col min="2051" max="2051" width="6.85546875" customWidth="1"/>
    <col min="2052" max="2052" width="3.7109375" customWidth="1"/>
    <col min="2053" max="2053" width="10.7109375" customWidth="1"/>
    <col min="2054" max="2054" width="10.5703125" customWidth="1"/>
    <col min="2055" max="2055" width="10.7109375" customWidth="1"/>
    <col min="2056" max="2057" width="10.5703125" customWidth="1"/>
    <col min="2058" max="2058" width="9.7109375" customWidth="1"/>
    <col min="2059" max="2059" width="5.85546875" customWidth="1"/>
    <col min="2060" max="2060" width="10.7109375" customWidth="1"/>
    <col min="2061" max="2061" width="8.140625" customWidth="1"/>
    <col min="2062" max="2062" width="2.42578125" customWidth="1"/>
    <col min="2063" max="2063" width="10.7109375" customWidth="1"/>
    <col min="2064" max="2064" width="8.5703125" customWidth="1"/>
    <col min="2065" max="2065" width="0.42578125" customWidth="1"/>
    <col min="2066" max="2066" width="1.5703125" customWidth="1"/>
    <col min="2067" max="2067" width="9.42578125" customWidth="1"/>
    <col min="2068" max="2068" width="1.140625" customWidth="1"/>
    <col min="2069" max="2069" width="1.5703125" customWidth="1"/>
    <col min="2070" max="2295" width="9.140625" customWidth="1"/>
    <col min="2296" max="2297" width="0.5703125" customWidth="1"/>
    <col min="2298" max="2298" width="10.28515625" customWidth="1"/>
    <col min="2299" max="2299" width="5.42578125" customWidth="1"/>
    <col min="2300" max="2300" width="0.85546875" customWidth="1"/>
    <col min="2301" max="2301" width="16.5703125" customWidth="1"/>
    <col min="2302" max="2302" width="8" customWidth="1"/>
    <col min="2303" max="2303" width="1.140625" customWidth="1"/>
    <col min="2304" max="2304" width="1.5703125" customWidth="1"/>
    <col min="2305" max="2305" width="7" customWidth="1"/>
    <col min="2306" max="2306" width="3.5703125" customWidth="1"/>
    <col min="2307" max="2307" width="6.85546875" customWidth="1"/>
    <col min="2308" max="2308" width="3.7109375" customWidth="1"/>
    <col min="2309" max="2309" width="10.7109375" customWidth="1"/>
    <col min="2310" max="2310" width="10.5703125" customWidth="1"/>
    <col min="2311" max="2311" width="10.7109375" customWidth="1"/>
    <col min="2312" max="2313" width="10.5703125" customWidth="1"/>
    <col min="2314" max="2314" width="9.7109375" customWidth="1"/>
    <col min="2315" max="2315" width="5.85546875" customWidth="1"/>
    <col min="2316" max="2316" width="10.7109375" customWidth="1"/>
    <col min="2317" max="2317" width="8.140625" customWidth="1"/>
    <col min="2318" max="2318" width="2.42578125" customWidth="1"/>
    <col min="2319" max="2319" width="10.7109375" customWidth="1"/>
    <col min="2320" max="2320" width="8.5703125" customWidth="1"/>
    <col min="2321" max="2321" width="0.42578125" customWidth="1"/>
    <col min="2322" max="2322" width="1.5703125" customWidth="1"/>
    <col min="2323" max="2323" width="9.42578125" customWidth="1"/>
    <col min="2324" max="2324" width="1.140625" customWidth="1"/>
    <col min="2325" max="2325" width="1.5703125" customWidth="1"/>
    <col min="2326" max="2551" width="9.140625" customWidth="1"/>
    <col min="2552" max="2553" width="0.5703125" customWidth="1"/>
    <col min="2554" max="2554" width="10.28515625" customWidth="1"/>
    <col min="2555" max="2555" width="5.42578125" customWidth="1"/>
    <col min="2556" max="2556" width="0.85546875" customWidth="1"/>
    <col min="2557" max="2557" width="16.5703125" customWidth="1"/>
    <col min="2558" max="2558" width="8" customWidth="1"/>
    <col min="2559" max="2559" width="1.140625" customWidth="1"/>
    <col min="2560" max="2560" width="1.5703125" customWidth="1"/>
    <col min="2561" max="2561" width="7" customWidth="1"/>
    <col min="2562" max="2562" width="3.5703125" customWidth="1"/>
    <col min="2563" max="2563" width="6.85546875" customWidth="1"/>
    <col min="2564" max="2564" width="3.7109375" customWidth="1"/>
    <col min="2565" max="2565" width="10.7109375" customWidth="1"/>
    <col min="2566" max="2566" width="10.5703125" customWidth="1"/>
    <col min="2567" max="2567" width="10.7109375" customWidth="1"/>
    <col min="2568" max="2569" width="10.5703125" customWidth="1"/>
    <col min="2570" max="2570" width="9.7109375" customWidth="1"/>
    <col min="2571" max="2571" width="5.85546875" customWidth="1"/>
    <col min="2572" max="2572" width="10.7109375" customWidth="1"/>
    <col min="2573" max="2573" width="8.140625" customWidth="1"/>
    <col min="2574" max="2574" width="2.42578125" customWidth="1"/>
    <col min="2575" max="2575" width="10.7109375" customWidth="1"/>
    <col min="2576" max="2576" width="8.5703125" customWidth="1"/>
    <col min="2577" max="2577" width="0.42578125" customWidth="1"/>
    <col min="2578" max="2578" width="1.5703125" customWidth="1"/>
    <col min="2579" max="2579" width="9.42578125" customWidth="1"/>
    <col min="2580" max="2580" width="1.140625" customWidth="1"/>
    <col min="2581" max="2581" width="1.5703125" customWidth="1"/>
    <col min="2582" max="2807" width="9.140625" customWidth="1"/>
    <col min="2808" max="2809" width="0.5703125" customWidth="1"/>
    <col min="2810" max="2810" width="10.28515625" customWidth="1"/>
    <col min="2811" max="2811" width="5.42578125" customWidth="1"/>
    <col min="2812" max="2812" width="0.85546875" customWidth="1"/>
    <col min="2813" max="2813" width="16.5703125" customWidth="1"/>
    <col min="2814" max="2814" width="8" customWidth="1"/>
    <col min="2815" max="2815" width="1.140625" customWidth="1"/>
    <col min="2816" max="2816" width="1.5703125" customWidth="1"/>
    <col min="2817" max="2817" width="7" customWidth="1"/>
    <col min="2818" max="2818" width="3.5703125" customWidth="1"/>
    <col min="2819" max="2819" width="6.85546875" customWidth="1"/>
    <col min="2820" max="2820" width="3.7109375" customWidth="1"/>
    <col min="2821" max="2821" width="10.7109375" customWidth="1"/>
    <col min="2822" max="2822" width="10.5703125" customWidth="1"/>
    <col min="2823" max="2823" width="10.7109375" customWidth="1"/>
    <col min="2824" max="2825" width="10.5703125" customWidth="1"/>
    <col min="2826" max="2826" width="9.7109375" customWidth="1"/>
    <col min="2827" max="2827" width="5.85546875" customWidth="1"/>
    <col min="2828" max="2828" width="10.7109375" customWidth="1"/>
    <col min="2829" max="2829" width="8.140625" customWidth="1"/>
    <col min="2830" max="2830" width="2.42578125" customWidth="1"/>
    <col min="2831" max="2831" width="10.7109375" customWidth="1"/>
    <col min="2832" max="2832" width="8.5703125" customWidth="1"/>
    <col min="2833" max="2833" width="0.42578125" customWidth="1"/>
    <col min="2834" max="2834" width="1.5703125" customWidth="1"/>
    <col min="2835" max="2835" width="9.42578125" customWidth="1"/>
    <col min="2836" max="2836" width="1.140625" customWidth="1"/>
    <col min="2837" max="2837" width="1.5703125" customWidth="1"/>
    <col min="2838" max="3063" width="9.140625" customWidth="1"/>
    <col min="3064" max="3065" width="0.5703125" customWidth="1"/>
    <col min="3066" max="3066" width="10.28515625" customWidth="1"/>
    <col min="3067" max="3067" width="5.42578125" customWidth="1"/>
    <col min="3068" max="3068" width="0.85546875" customWidth="1"/>
    <col min="3069" max="3069" width="16.5703125" customWidth="1"/>
    <col min="3070" max="3070" width="8" customWidth="1"/>
    <col min="3071" max="3071" width="1.140625" customWidth="1"/>
    <col min="3072" max="3072" width="1.5703125" customWidth="1"/>
    <col min="3073" max="3073" width="7" customWidth="1"/>
    <col min="3074" max="3074" width="3.5703125" customWidth="1"/>
    <col min="3075" max="3075" width="6.85546875" customWidth="1"/>
    <col min="3076" max="3076" width="3.7109375" customWidth="1"/>
    <col min="3077" max="3077" width="10.7109375" customWidth="1"/>
    <col min="3078" max="3078" width="10.5703125" customWidth="1"/>
    <col min="3079" max="3079" width="10.7109375" customWidth="1"/>
    <col min="3080" max="3081" width="10.5703125" customWidth="1"/>
    <col min="3082" max="3082" width="9.7109375" customWidth="1"/>
    <col min="3083" max="3083" width="5.85546875" customWidth="1"/>
    <col min="3084" max="3084" width="10.7109375" customWidth="1"/>
    <col min="3085" max="3085" width="8.140625" customWidth="1"/>
    <col min="3086" max="3086" width="2.42578125" customWidth="1"/>
    <col min="3087" max="3087" width="10.7109375" customWidth="1"/>
    <col min="3088" max="3088" width="8.5703125" customWidth="1"/>
    <col min="3089" max="3089" width="0.42578125" customWidth="1"/>
    <col min="3090" max="3090" width="1.5703125" customWidth="1"/>
    <col min="3091" max="3091" width="9.42578125" customWidth="1"/>
    <col min="3092" max="3092" width="1.140625" customWidth="1"/>
    <col min="3093" max="3093" width="1.5703125" customWidth="1"/>
    <col min="3094" max="3319" width="9.140625" customWidth="1"/>
    <col min="3320" max="3321" width="0.5703125" customWidth="1"/>
    <col min="3322" max="3322" width="10.28515625" customWidth="1"/>
    <col min="3323" max="3323" width="5.42578125" customWidth="1"/>
    <col min="3324" max="3324" width="0.85546875" customWidth="1"/>
    <col min="3325" max="3325" width="16.5703125" customWidth="1"/>
    <col min="3326" max="3326" width="8" customWidth="1"/>
    <col min="3327" max="3327" width="1.140625" customWidth="1"/>
    <col min="3328" max="3328" width="1.5703125" customWidth="1"/>
    <col min="3329" max="3329" width="7" customWidth="1"/>
    <col min="3330" max="3330" width="3.5703125" customWidth="1"/>
    <col min="3331" max="3331" width="6.85546875" customWidth="1"/>
    <col min="3332" max="3332" width="3.7109375" customWidth="1"/>
    <col min="3333" max="3333" width="10.7109375" customWidth="1"/>
    <col min="3334" max="3334" width="10.5703125" customWidth="1"/>
    <col min="3335" max="3335" width="10.7109375" customWidth="1"/>
    <col min="3336" max="3337" width="10.5703125" customWidth="1"/>
    <col min="3338" max="3338" width="9.7109375" customWidth="1"/>
    <col min="3339" max="3339" width="5.85546875" customWidth="1"/>
    <col min="3340" max="3340" width="10.7109375" customWidth="1"/>
    <col min="3341" max="3341" width="8.140625" customWidth="1"/>
    <col min="3342" max="3342" width="2.42578125" customWidth="1"/>
    <col min="3343" max="3343" width="10.7109375" customWidth="1"/>
    <col min="3344" max="3344" width="8.5703125" customWidth="1"/>
    <col min="3345" max="3345" width="0.42578125" customWidth="1"/>
    <col min="3346" max="3346" width="1.5703125" customWidth="1"/>
    <col min="3347" max="3347" width="9.42578125" customWidth="1"/>
    <col min="3348" max="3348" width="1.140625" customWidth="1"/>
    <col min="3349" max="3349" width="1.5703125" customWidth="1"/>
    <col min="3350" max="3575" width="9.140625" customWidth="1"/>
    <col min="3576" max="3577" width="0.5703125" customWidth="1"/>
    <col min="3578" max="3578" width="10.28515625" customWidth="1"/>
    <col min="3579" max="3579" width="5.42578125" customWidth="1"/>
    <col min="3580" max="3580" width="0.85546875" customWidth="1"/>
    <col min="3581" max="3581" width="16.5703125" customWidth="1"/>
    <col min="3582" max="3582" width="8" customWidth="1"/>
    <col min="3583" max="3583" width="1.140625" customWidth="1"/>
    <col min="3584" max="3584" width="1.5703125" customWidth="1"/>
    <col min="3585" max="3585" width="7" customWidth="1"/>
    <col min="3586" max="3586" width="3.5703125" customWidth="1"/>
    <col min="3587" max="3587" width="6.85546875" customWidth="1"/>
    <col min="3588" max="3588" width="3.7109375" customWidth="1"/>
    <col min="3589" max="3589" width="10.7109375" customWidth="1"/>
    <col min="3590" max="3590" width="10.5703125" customWidth="1"/>
    <col min="3591" max="3591" width="10.7109375" customWidth="1"/>
    <col min="3592" max="3593" width="10.5703125" customWidth="1"/>
    <col min="3594" max="3594" width="9.7109375" customWidth="1"/>
    <col min="3595" max="3595" width="5.85546875" customWidth="1"/>
    <col min="3596" max="3596" width="10.7109375" customWidth="1"/>
    <col min="3597" max="3597" width="8.140625" customWidth="1"/>
    <col min="3598" max="3598" width="2.42578125" customWidth="1"/>
    <col min="3599" max="3599" width="10.7109375" customWidth="1"/>
    <col min="3600" max="3600" width="8.5703125" customWidth="1"/>
    <col min="3601" max="3601" width="0.42578125" customWidth="1"/>
    <col min="3602" max="3602" width="1.5703125" customWidth="1"/>
    <col min="3603" max="3603" width="9.42578125" customWidth="1"/>
    <col min="3604" max="3604" width="1.140625" customWidth="1"/>
    <col min="3605" max="3605" width="1.5703125" customWidth="1"/>
    <col min="3606" max="3831" width="9.140625" customWidth="1"/>
    <col min="3832" max="3833" width="0.5703125" customWidth="1"/>
    <col min="3834" max="3834" width="10.28515625" customWidth="1"/>
    <col min="3835" max="3835" width="5.42578125" customWidth="1"/>
    <col min="3836" max="3836" width="0.85546875" customWidth="1"/>
    <col min="3837" max="3837" width="16.5703125" customWidth="1"/>
    <col min="3838" max="3838" width="8" customWidth="1"/>
    <col min="3839" max="3839" width="1.140625" customWidth="1"/>
    <col min="3840" max="3840" width="1.5703125" customWidth="1"/>
    <col min="3841" max="3841" width="7" customWidth="1"/>
    <col min="3842" max="3842" width="3.5703125" customWidth="1"/>
    <col min="3843" max="3843" width="6.85546875" customWidth="1"/>
    <col min="3844" max="3844" width="3.7109375" customWidth="1"/>
    <col min="3845" max="3845" width="10.7109375" customWidth="1"/>
    <col min="3846" max="3846" width="10.5703125" customWidth="1"/>
    <col min="3847" max="3847" width="10.7109375" customWidth="1"/>
    <col min="3848" max="3849" width="10.5703125" customWidth="1"/>
    <col min="3850" max="3850" width="9.7109375" customWidth="1"/>
    <col min="3851" max="3851" width="5.85546875" customWidth="1"/>
    <col min="3852" max="3852" width="10.7109375" customWidth="1"/>
    <col min="3853" max="3853" width="8.140625" customWidth="1"/>
    <col min="3854" max="3854" width="2.42578125" customWidth="1"/>
    <col min="3855" max="3855" width="10.7109375" customWidth="1"/>
    <col min="3856" max="3856" width="8.5703125" customWidth="1"/>
    <col min="3857" max="3857" width="0.42578125" customWidth="1"/>
    <col min="3858" max="3858" width="1.5703125" customWidth="1"/>
    <col min="3859" max="3859" width="9.42578125" customWidth="1"/>
    <col min="3860" max="3860" width="1.140625" customWidth="1"/>
    <col min="3861" max="3861" width="1.5703125" customWidth="1"/>
    <col min="3862" max="4087" width="9.140625" customWidth="1"/>
    <col min="4088" max="4089" width="0.5703125" customWidth="1"/>
    <col min="4090" max="4090" width="10.28515625" customWidth="1"/>
    <col min="4091" max="4091" width="5.42578125" customWidth="1"/>
    <col min="4092" max="4092" width="0.85546875" customWidth="1"/>
    <col min="4093" max="4093" width="16.5703125" customWidth="1"/>
    <col min="4094" max="4094" width="8" customWidth="1"/>
    <col min="4095" max="4095" width="1.140625" customWidth="1"/>
    <col min="4096" max="4096" width="1.5703125" customWidth="1"/>
    <col min="4097" max="4097" width="7" customWidth="1"/>
    <col min="4098" max="4098" width="3.5703125" customWidth="1"/>
    <col min="4099" max="4099" width="6.85546875" customWidth="1"/>
    <col min="4100" max="4100" width="3.7109375" customWidth="1"/>
    <col min="4101" max="4101" width="10.7109375" customWidth="1"/>
    <col min="4102" max="4102" width="10.5703125" customWidth="1"/>
    <col min="4103" max="4103" width="10.7109375" customWidth="1"/>
    <col min="4104" max="4105" width="10.5703125" customWidth="1"/>
    <col min="4106" max="4106" width="9.7109375" customWidth="1"/>
    <col min="4107" max="4107" width="5.85546875" customWidth="1"/>
    <col min="4108" max="4108" width="10.7109375" customWidth="1"/>
    <col min="4109" max="4109" width="8.140625" customWidth="1"/>
    <col min="4110" max="4110" width="2.42578125" customWidth="1"/>
    <col min="4111" max="4111" width="10.7109375" customWidth="1"/>
    <col min="4112" max="4112" width="8.5703125" customWidth="1"/>
    <col min="4113" max="4113" width="0.42578125" customWidth="1"/>
    <col min="4114" max="4114" width="1.5703125" customWidth="1"/>
    <col min="4115" max="4115" width="9.42578125" customWidth="1"/>
    <col min="4116" max="4116" width="1.140625" customWidth="1"/>
    <col min="4117" max="4117" width="1.5703125" customWidth="1"/>
    <col min="4118" max="4343" width="9.140625" customWidth="1"/>
    <col min="4344" max="4345" width="0.5703125" customWidth="1"/>
    <col min="4346" max="4346" width="10.28515625" customWidth="1"/>
    <col min="4347" max="4347" width="5.42578125" customWidth="1"/>
    <col min="4348" max="4348" width="0.85546875" customWidth="1"/>
    <col min="4349" max="4349" width="16.5703125" customWidth="1"/>
    <col min="4350" max="4350" width="8" customWidth="1"/>
    <col min="4351" max="4351" width="1.140625" customWidth="1"/>
    <col min="4352" max="4352" width="1.5703125" customWidth="1"/>
    <col min="4353" max="4353" width="7" customWidth="1"/>
    <col min="4354" max="4354" width="3.5703125" customWidth="1"/>
    <col min="4355" max="4355" width="6.85546875" customWidth="1"/>
    <col min="4356" max="4356" width="3.7109375" customWidth="1"/>
    <col min="4357" max="4357" width="10.7109375" customWidth="1"/>
    <col min="4358" max="4358" width="10.5703125" customWidth="1"/>
    <col min="4359" max="4359" width="10.7109375" customWidth="1"/>
    <col min="4360" max="4361" width="10.5703125" customWidth="1"/>
    <col min="4362" max="4362" width="9.7109375" customWidth="1"/>
    <col min="4363" max="4363" width="5.85546875" customWidth="1"/>
    <col min="4364" max="4364" width="10.7109375" customWidth="1"/>
    <col min="4365" max="4365" width="8.140625" customWidth="1"/>
    <col min="4366" max="4366" width="2.42578125" customWidth="1"/>
    <col min="4367" max="4367" width="10.7109375" customWidth="1"/>
    <col min="4368" max="4368" width="8.5703125" customWidth="1"/>
    <col min="4369" max="4369" width="0.42578125" customWidth="1"/>
    <col min="4370" max="4370" width="1.5703125" customWidth="1"/>
    <col min="4371" max="4371" width="9.42578125" customWidth="1"/>
    <col min="4372" max="4372" width="1.140625" customWidth="1"/>
    <col min="4373" max="4373" width="1.5703125" customWidth="1"/>
    <col min="4374" max="4599" width="9.140625" customWidth="1"/>
    <col min="4600" max="4601" width="0.5703125" customWidth="1"/>
    <col min="4602" max="4602" width="10.28515625" customWidth="1"/>
    <col min="4603" max="4603" width="5.42578125" customWidth="1"/>
    <col min="4604" max="4604" width="0.85546875" customWidth="1"/>
    <col min="4605" max="4605" width="16.5703125" customWidth="1"/>
    <col min="4606" max="4606" width="8" customWidth="1"/>
    <col min="4607" max="4607" width="1.140625" customWidth="1"/>
    <col min="4608" max="4608" width="1.5703125" customWidth="1"/>
    <col min="4609" max="4609" width="7" customWidth="1"/>
    <col min="4610" max="4610" width="3.5703125" customWidth="1"/>
    <col min="4611" max="4611" width="6.85546875" customWidth="1"/>
    <col min="4612" max="4612" width="3.7109375" customWidth="1"/>
    <col min="4613" max="4613" width="10.7109375" customWidth="1"/>
    <col min="4614" max="4614" width="10.5703125" customWidth="1"/>
    <col min="4615" max="4615" width="10.7109375" customWidth="1"/>
    <col min="4616" max="4617" width="10.5703125" customWidth="1"/>
    <col min="4618" max="4618" width="9.7109375" customWidth="1"/>
    <col min="4619" max="4619" width="5.85546875" customWidth="1"/>
    <col min="4620" max="4620" width="10.7109375" customWidth="1"/>
    <col min="4621" max="4621" width="8.140625" customWidth="1"/>
    <col min="4622" max="4622" width="2.42578125" customWidth="1"/>
    <col min="4623" max="4623" width="10.7109375" customWidth="1"/>
    <col min="4624" max="4624" width="8.5703125" customWidth="1"/>
    <col min="4625" max="4625" width="0.42578125" customWidth="1"/>
    <col min="4626" max="4626" width="1.5703125" customWidth="1"/>
    <col min="4627" max="4627" width="9.42578125" customWidth="1"/>
    <col min="4628" max="4628" width="1.140625" customWidth="1"/>
    <col min="4629" max="4629" width="1.5703125" customWidth="1"/>
    <col min="4630" max="4855" width="9.140625" customWidth="1"/>
    <col min="4856" max="4857" width="0.5703125" customWidth="1"/>
    <col min="4858" max="4858" width="10.28515625" customWidth="1"/>
    <col min="4859" max="4859" width="5.42578125" customWidth="1"/>
    <col min="4860" max="4860" width="0.85546875" customWidth="1"/>
    <col min="4861" max="4861" width="16.5703125" customWidth="1"/>
    <col min="4862" max="4862" width="8" customWidth="1"/>
    <col min="4863" max="4863" width="1.140625" customWidth="1"/>
    <col min="4864" max="4864" width="1.5703125" customWidth="1"/>
    <col min="4865" max="4865" width="7" customWidth="1"/>
    <col min="4866" max="4866" width="3.5703125" customWidth="1"/>
    <col min="4867" max="4867" width="6.85546875" customWidth="1"/>
    <col min="4868" max="4868" width="3.7109375" customWidth="1"/>
    <col min="4869" max="4869" width="10.7109375" customWidth="1"/>
    <col min="4870" max="4870" width="10.5703125" customWidth="1"/>
    <col min="4871" max="4871" width="10.7109375" customWidth="1"/>
    <col min="4872" max="4873" width="10.5703125" customWidth="1"/>
    <col min="4874" max="4874" width="9.7109375" customWidth="1"/>
    <col min="4875" max="4875" width="5.85546875" customWidth="1"/>
    <col min="4876" max="4876" width="10.7109375" customWidth="1"/>
    <col min="4877" max="4877" width="8.140625" customWidth="1"/>
    <col min="4878" max="4878" width="2.42578125" customWidth="1"/>
    <col min="4879" max="4879" width="10.7109375" customWidth="1"/>
    <col min="4880" max="4880" width="8.5703125" customWidth="1"/>
    <col min="4881" max="4881" width="0.42578125" customWidth="1"/>
    <col min="4882" max="4882" width="1.5703125" customWidth="1"/>
    <col min="4883" max="4883" width="9.42578125" customWidth="1"/>
    <col min="4884" max="4884" width="1.140625" customWidth="1"/>
    <col min="4885" max="4885" width="1.5703125" customWidth="1"/>
    <col min="4886" max="5111" width="9.140625" customWidth="1"/>
    <col min="5112" max="5113" width="0.5703125" customWidth="1"/>
    <col min="5114" max="5114" width="10.28515625" customWidth="1"/>
    <col min="5115" max="5115" width="5.42578125" customWidth="1"/>
    <col min="5116" max="5116" width="0.85546875" customWidth="1"/>
    <col min="5117" max="5117" width="16.5703125" customWidth="1"/>
    <col min="5118" max="5118" width="8" customWidth="1"/>
    <col min="5119" max="5119" width="1.140625" customWidth="1"/>
    <col min="5120" max="5120" width="1.5703125" customWidth="1"/>
    <col min="5121" max="5121" width="7" customWidth="1"/>
    <col min="5122" max="5122" width="3.5703125" customWidth="1"/>
    <col min="5123" max="5123" width="6.85546875" customWidth="1"/>
    <col min="5124" max="5124" width="3.7109375" customWidth="1"/>
    <col min="5125" max="5125" width="10.7109375" customWidth="1"/>
    <col min="5126" max="5126" width="10.5703125" customWidth="1"/>
    <col min="5127" max="5127" width="10.7109375" customWidth="1"/>
    <col min="5128" max="5129" width="10.5703125" customWidth="1"/>
    <col min="5130" max="5130" width="9.7109375" customWidth="1"/>
    <col min="5131" max="5131" width="5.85546875" customWidth="1"/>
    <col min="5132" max="5132" width="10.7109375" customWidth="1"/>
    <col min="5133" max="5133" width="8.140625" customWidth="1"/>
    <col min="5134" max="5134" width="2.42578125" customWidth="1"/>
    <col min="5135" max="5135" width="10.7109375" customWidth="1"/>
    <col min="5136" max="5136" width="8.5703125" customWidth="1"/>
    <col min="5137" max="5137" width="0.42578125" customWidth="1"/>
    <col min="5138" max="5138" width="1.5703125" customWidth="1"/>
    <col min="5139" max="5139" width="9.42578125" customWidth="1"/>
    <col min="5140" max="5140" width="1.140625" customWidth="1"/>
    <col min="5141" max="5141" width="1.5703125" customWidth="1"/>
    <col min="5142" max="5367" width="9.140625" customWidth="1"/>
    <col min="5368" max="5369" width="0.5703125" customWidth="1"/>
    <col min="5370" max="5370" width="10.28515625" customWidth="1"/>
    <col min="5371" max="5371" width="5.42578125" customWidth="1"/>
    <col min="5372" max="5372" width="0.85546875" customWidth="1"/>
    <col min="5373" max="5373" width="16.5703125" customWidth="1"/>
    <col min="5374" max="5374" width="8" customWidth="1"/>
    <col min="5375" max="5375" width="1.140625" customWidth="1"/>
    <col min="5376" max="5376" width="1.5703125" customWidth="1"/>
    <col min="5377" max="5377" width="7" customWidth="1"/>
    <col min="5378" max="5378" width="3.5703125" customWidth="1"/>
    <col min="5379" max="5379" width="6.85546875" customWidth="1"/>
    <col min="5380" max="5380" width="3.7109375" customWidth="1"/>
    <col min="5381" max="5381" width="10.7109375" customWidth="1"/>
    <col min="5382" max="5382" width="10.5703125" customWidth="1"/>
    <col min="5383" max="5383" width="10.7109375" customWidth="1"/>
    <col min="5384" max="5385" width="10.5703125" customWidth="1"/>
    <col min="5386" max="5386" width="9.7109375" customWidth="1"/>
    <col min="5387" max="5387" width="5.85546875" customWidth="1"/>
    <col min="5388" max="5388" width="10.7109375" customWidth="1"/>
    <col min="5389" max="5389" width="8.140625" customWidth="1"/>
    <col min="5390" max="5390" width="2.42578125" customWidth="1"/>
    <col min="5391" max="5391" width="10.7109375" customWidth="1"/>
    <col min="5392" max="5392" width="8.5703125" customWidth="1"/>
    <col min="5393" max="5393" width="0.42578125" customWidth="1"/>
    <col min="5394" max="5394" width="1.5703125" customWidth="1"/>
    <col min="5395" max="5395" width="9.42578125" customWidth="1"/>
    <col min="5396" max="5396" width="1.140625" customWidth="1"/>
    <col min="5397" max="5397" width="1.5703125" customWidth="1"/>
    <col min="5398" max="5623" width="9.140625" customWidth="1"/>
    <col min="5624" max="5625" width="0.5703125" customWidth="1"/>
    <col min="5626" max="5626" width="10.28515625" customWidth="1"/>
    <col min="5627" max="5627" width="5.42578125" customWidth="1"/>
    <col min="5628" max="5628" width="0.85546875" customWidth="1"/>
    <col min="5629" max="5629" width="16.5703125" customWidth="1"/>
    <col min="5630" max="5630" width="8" customWidth="1"/>
    <col min="5631" max="5631" width="1.140625" customWidth="1"/>
    <col min="5632" max="5632" width="1.5703125" customWidth="1"/>
    <col min="5633" max="5633" width="7" customWidth="1"/>
    <col min="5634" max="5634" width="3.5703125" customWidth="1"/>
    <col min="5635" max="5635" width="6.85546875" customWidth="1"/>
    <col min="5636" max="5636" width="3.7109375" customWidth="1"/>
    <col min="5637" max="5637" width="10.7109375" customWidth="1"/>
    <col min="5638" max="5638" width="10.5703125" customWidth="1"/>
    <col min="5639" max="5639" width="10.7109375" customWidth="1"/>
    <col min="5640" max="5641" width="10.5703125" customWidth="1"/>
    <col min="5642" max="5642" width="9.7109375" customWidth="1"/>
    <col min="5643" max="5643" width="5.85546875" customWidth="1"/>
    <col min="5644" max="5644" width="10.7109375" customWidth="1"/>
    <col min="5645" max="5645" width="8.140625" customWidth="1"/>
    <col min="5646" max="5646" width="2.42578125" customWidth="1"/>
    <col min="5647" max="5647" width="10.7109375" customWidth="1"/>
    <col min="5648" max="5648" width="8.5703125" customWidth="1"/>
    <col min="5649" max="5649" width="0.42578125" customWidth="1"/>
    <col min="5650" max="5650" width="1.5703125" customWidth="1"/>
    <col min="5651" max="5651" width="9.42578125" customWidth="1"/>
    <col min="5652" max="5652" width="1.140625" customWidth="1"/>
    <col min="5653" max="5653" width="1.5703125" customWidth="1"/>
    <col min="5654" max="5879" width="9.140625" customWidth="1"/>
    <col min="5880" max="5881" width="0.5703125" customWidth="1"/>
    <col min="5882" max="5882" width="10.28515625" customWidth="1"/>
    <col min="5883" max="5883" width="5.42578125" customWidth="1"/>
    <col min="5884" max="5884" width="0.85546875" customWidth="1"/>
    <col min="5885" max="5885" width="16.5703125" customWidth="1"/>
    <col min="5886" max="5886" width="8" customWidth="1"/>
    <col min="5887" max="5887" width="1.140625" customWidth="1"/>
    <col min="5888" max="5888" width="1.5703125" customWidth="1"/>
    <col min="5889" max="5889" width="7" customWidth="1"/>
    <col min="5890" max="5890" width="3.5703125" customWidth="1"/>
    <col min="5891" max="5891" width="6.85546875" customWidth="1"/>
    <col min="5892" max="5892" width="3.7109375" customWidth="1"/>
    <col min="5893" max="5893" width="10.7109375" customWidth="1"/>
    <col min="5894" max="5894" width="10.5703125" customWidth="1"/>
    <col min="5895" max="5895" width="10.7109375" customWidth="1"/>
    <col min="5896" max="5897" width="10.5703125" customWidth="1"/>
    <col min="5898" max="5898" width="9.7109375" customWidth="1"/>
    <col min="5899" max="5899" width="5.85546875" customWidth="1"/>
    <col min="5900" max="5900" width="10.7109375" customWidth="1"/>
    <col min="5901" max="5901" width="8.140625" customWidth="1"/>
    <col min="5902" max="5902" width="2.42578125" customWidth="1"/>
    <col min="5903" max="5903" width="10.7109375" customWidth="1"/>
    <col min="5904" max="5904" width="8.5703125" customWidth="1"/>
    <col min="5905" max="5905" width="0.42578125" customWidth="1"/>
    <col min="5906" max="5906" width="1.5703125" customWidth="1"/>
    <col min="5907" max="5907" width="9.42578125" customWidth="1"/>
    <col min="5908" max="5908" width="1.140625" customWidth="1"/>
    <col min="5909" max="5909" width="1.5703125" customWidth="1"/>
    <col min="5910" max="6135" width="9.140625" customWidth="1"/>
    <col min="6136" max="6137" width="0.5703125" customWidth="1"/>
    <col min="6138" max="6138" width="10.28515625" customWidth="1"/>
    <col min="6139" max="6139" width="5.42578125" customWidth="1"/>
    <col min="6140" max="6140" width="0.85546875" customWidth="1"/>
    <col min="6141" max="6141" width="16.5703125" customWidth="1"/>
    <col min="6142" max="6142" width="8" customWidth="1"/>
    <col min="6143" max="6143" width="1.140625" customWidth="1"/>
    <col min="6144" max="6144" width="1.5703125" customWidth="1"/>
    <col min="6145" max="6145" width="7" customWidth="1"/>
    <col min="6146" max="6146" width="3.5703125" customWidth="1"/>
    <col min="6147" max="6147" width="6.85546875" customWidth="1"/>
    <col min="6148" max="6148" width="3.7109375" customWidth="1"/>
    <col min="6149" max="6149" width="10.7109375" customWidth="1"/>
    <col min="6150" max="6150" width="10.5703125" customWidth="1"/>
    <col min="6151" max="6151" width="10.7109375" customWidth="1"/>
    <col min="6152" max="6153" width="10.5703125" customWidth="1"/>
    <col min="6154" max="6154" width="9.7109375" customWidth="1"/>
    <col min="6155" max="6155" width="5.85546875" customWidth="1"/>
    <col min="6156" max="6156" width="10.7109375" customWidth="1"/>
    <col min="6157" max="6157" width="8.140625" customWidth="1"/>
    <col min="6158" max="6158" width="2.42578125" customWidth="1"/>
    <col min="6159" max="6159" width="10.7109375" customWidth="1"/>
    <col min="6160" max="6160" width="8.5703125" customWidth="1"/>
    <col min="6161" max="6161" width="0.42578125" customWidth="1"/>
    <col min="6162" max="6162" width="1.5703125" customWidth="1"/>
    <col min="6163" max="6163" width="9.42578125" customWidth="1"/>
    <col min="6164" max="6164" width="1.140625" customWidth="1"/>
    <col min="6165" max="6165" width="1.5703125" customWidth="1"/>
    <col min="6166" max="6391" width="9.140625" customWidth="1"/>
    <col min="6392" max="6393" width="0.5703125" customWidth="1"/>
    <col min="6394" max="6394" width="10.28515625" customWidth="1"/>
    <col min="6395" max="6395" width="5.42578125" customWidth="1"/>
    <col min="6396" max="6396" width="0.85546875" customWidth="1"/>
    <col min="6397" max="6397" width="16.5703125" customWidth="1"/>
    <col min="6398" max="6398" width="8" customWidth="1"/>
    <col min="6399" max="6399" width="1.140625" customWidth="1"/>
    <col min="6400" max="6400" width="1.5703125" customWidth="1"/>
    <col min="6401" max="6401" width="7" customWidth="1"/>
    <col min="6402" max="6402" width="3.5703125" customWidth="1"/>
    <col min="6403" max="6403" width="6.85546875" customWidth="1"/>
    <col min="6404" max="6404" width="3.7109375" customWidth="1"/>
    <col min="6405" max="6405" width="10.7109375" customWidth="1"/>
    <col min="6406" max="6406" width="10.5703125" customWidth="1"/>
    <col min="6407" max="6407" width="10.7109375" customWidth="1"/>
    <col min="6408" max="6409" width="10.5703125" customWidth="1"/>
    <col min="6410" max="6410" width="9.7109375" customWidth="1"/>
    <col min="6411" max="6411" width="5.85546875" customWidth="1"/>
    <col min="6412" max="6412" width="10.7109375" customWidth="1"/>
    <col min="6413" max="6413" width="8.140625" customWidth="1"/>
    <col min="6414" max="6414" width="2.42578125" customWidth="1"/>
    <col min="6415" max="6415" width="10.7109375" customWidth="1"/>
    <col min="6416" max="6416" width="8.5703125" customWidth="1"/>
    <col min="6417" max="6417" width="0.42578125" customWidth="1"/>
    <col min="6418" max="6418" width="1.5703125" customWidth="1"/>
    <col min="6419" max="6419" width="9.42578125" customWidth="1"/>
    <col min="6420" max="6420" width="1.140625" customWidth="1"/>
    <col min="6421" max="6421" width="1.5703125" customWidth="1"/>
    <col min="6422" max="6647" width="9.140625" customWidth="1"/>
    <col min="6648" max="6649" width="0.5703125" customWidth="1"/>
    <col min="6650" max="6650" width="10.28515625" customWidth="1"/>
    <col min="6651" max="6651" width="5.42578125" customWidth="1"/>
    <col min="6652" max="6652" width="0.85546875" customWidth="1"/>
    <col min="6653" max="6653" width="16.5703125" customWidth="1"/>
    <col min="6654" max="6654" width="8" customWidth="1"/>
    <col min="6655" max="6655" width="1.140625" customWidth="1"/>
    <col min="6656" max="6656" width="1.5703125" customWidth="1"/>
    <col min="6657" max="6657" width="7" customWidth="1"/>
    <col min="6658" max="6658" width="3.5703125" customWidth="1"/>
    <col min="6659" max="6659" width="6.85546875" customWidth="1"/>
    <col min="6660" max="6660" width="3.7109375" customWidth="1"/>
    <col min="6661" max="6661" width="10.7109375" customWidth="1"/>
    <col min="6662" max="6662" width="10.5703125" customWidth="1"/>
    <col min="6663" max="6663" width="10.7109375" customWidth="1"/>
    <col min="6664" max="6665" width="10.5703125" customWidth="1"/>
    <col min="6666" max="6666" width="9.7109375" customWidth="1"/>
    <col min="6667" max="6667" width="5.85546875" customWidth="1"/>
    <col min="6668" max="6668" width="10.7109375" customWidth="1"/>
    <col min="6669" max="6669" width="8.140625" customWidth="1"/>
    <col min="6670" max="6670" width="2.42578125" customWidth="1"/>
    <col min="6671" max="6671" width="10.7109375" customWidth="1"/>
    <col min="6672" max="6672" width="8.5703125" customWidth="1"/>
    <col min="6673" max="6673" width="0.42578125" customWidth="1"/>
    <col min="6674" max="6674" width="1.5703125" customWidth="1"/>
    <col min="6675" max="6675" width="9.42578125" customWidth="1"/>
    <col min="6676" max="6676" width="1.140625" customWidth="1"/>
    <col min="6677" max="6677" width="1.5703125" customWidth="1"/>
    <col min="6678" max="6903" width="9.140625" customWidth="1"/>
    <col min="6904" max="6905" width="0.5703125" customWidth="1"/>
    <col min="6906" max="6906" width="10.28515625" customWidth="1"/>
    <col min="6907" max="6907" width="5.42578125" customWidth="1"/>
    <col min="6908" max="6908" width="0.85546875" customWidth="1"/>
    <col min="6909" max="6909" width="16.5703125" customWidth="1"/>
    <col min="6910" max="6910" width="8" customWidth="1"/>
    <col min="6911" max="6911" width="1.140625" customWidth="1"/>
    <col min="6912" max="6912" width="1.5703125" customWidth="1"/>
    <col min="6913" max="6913" width="7" customWidth="1"/>
    <col min="6914" max="6914" width="3.5703125" customWidth="1"/>
    <col min="6915" max="6915" width="6.85546875" customWidth="1"/>
    <col min="6916" max="6916" width="3.7109375" customWidth="1"/>
    <col min="6917" max="6917" width="10.7109375" customWidth="1"/>
    <col min="6918" max="6918" width="10.5703125" customWidth="1"/>
    <col min="6919" max="6919" width="10.7109375" customWidth="1"/>
    <col min="6920" max="6921" width="10.5703125" customWidth="1"/>
    <col min="6922" max="6922" width="9.7109375" customWidth="1"/>
    <col min="6923" max="6923" width="5.85546875" customWidth="1"/>
    <col min="6924" max="6924" width="10.7109375" customWidth="1"/>
    <col min="6925" max="6925" width="8.140625" customWidth="1"/>
    <col min="6926" max="6926" width="2.42578125" customWidth="1"/>
    <col min="6927" max="6927" width="10.7109375" customWidth="1"/>
    <col min="6928" max="6928" width="8.5703125" customWidth="1"/>
    <col min="6929" max="6929" width="0.42578125" customWidth="1"/>
    <col min="6930" max="6930" width="1.5703125" customWidth="1"/>
    <col min="6931" max="6931" width="9.42578125" customWidth="1"/>
    <col min="6932" max="6932" width="1.140625" customWidth="1"/>
    <col min="6933" max="6933" width="1.5703125" customWidth="1"/>
    <col min="6934" max="7159" width="9.140625" customWidth="1"/>
    <col min="7160" max="7161" width="0.5703125" customWidth="1"/>
    <col min="7162" max="7162" width="10.28515625" customWidth="1"/>
    <col min="7163" max="7163" width="5.42578125" customWidth="1"/>
    <col min="7164" max="7164" width="0.85546875" customWidth="1"/>
    <col min="7165" max="7165" width="16.5703125" customWidth="1"/>
    <col min="7166" max="7166" width="8" customWidth="1"/>
    <col min="7167" max="7167" width="1.140625" customWidth="1"/>
    <col min="7168" max="7168" width="1.5703125" customWidth="1"/>
    <col min="7169" max="7169" width="7" customWidth="1"/>
    <col min="7170" max="7170" width="3.5703125" customWidth="1"/>
    <col min="7171" max="7171" width="6.85546875" customWidth="1"/>
    <col min="7172" max="7172" width="3.7109375" customWidth="1"/>
    <col min="7173" max="7173" width="10.7109375" customWidth="1"/>
    <col min="7174" max="7174" width="10.5703125" customWidth="1"/>
    <col min="7175" max="7175" width="10.7109375" customWidth="1"/>
    <col min="7176" max="7177" width="10.5703125" customWidth="1"/>
    <col min="7178" max="7178" width="9.7109375" customWidth="1"/>
    <col min="7179" max="7179" width="5.85546875" customWidth="1"/>
    <col min="7180" max="7180" width="10.7109375" customWidth="1"/>
    <col min="7181" max="7181" width="8.140625" customWidth="1"/>
    <col min="7182" max="7182" width="2.42578125" customWidth="1"/>
    <col min="7183" max="7183" width="10.7109375" customWidth="1"/>
    <col min="7184" max="7184" width="8.5703125" customWidth="1"/>
    <col min="7185" max="7185" width="0.42578125" customWidth="1"/>
    <col min="7186" max="7186" width="1.5703125" customWidth="1"/>
    <col min="7187" max="7187" width="9.42578125" customWidth="1"/>
    <col min="7188" max="7188" width="1.140625" customWidth="1"/>
    <col min="7189" max="7189" width="1.5703125" customWidth="1"/>
    <col min="7190" max="7415" width="9.140625" customWidth="1"/>
    <col min="7416" max="7417" width="0.5703125" customWidth="1"/>
    <col min="7418" max="7418" width="10.28515625" customWidth="1"/>
    <col min="7419" max="7419" width="5.42578125" customWidth="1"/>
    <col min="7420" max="7420" width="0.85546875" customWidth="1"/>
    <col min="7421" max="7421" width="16.5703125" customWidth="1"/>
    <col min="7422" max="7422" width="8" customWidth="1"/>
    <col min="7423" max="7423" width="1.140625" customWidth="1"/>
    <col min="7424" max="7424" width="1.5703125" customWidth="1"/>
    <col min="7425" max="7425" width="7" customWidth="1"/>
    <col min="7426" max="7426" width="3.5703125" customWidth="1"/>
    <col min="7427" max="7427" width="6.85546875" customWidth="1"/>
    <col min="7428" max="7428" width="3.7109375" customWidth="1"/>
    <col min="7429" max="7429" width="10.7109375" customWidth="1"/>
    <col min="7430" max="7430" width="10.5703125" customWidth="1"/>
    <col min="7431" max="7431" width="10.7109375" customWidth="1"/>
    <col min="7432" max="7433" width="10.5703125" customWidth="1"/>
    <col min="7434" max="7434" width="9.7109375" customWidth="1"/>
    <col min="7435" max="7435" width="5.85546875" customWidth="1"/>
    <col min="7436" max="7436" width="10.7109375" customWidth="1"/>
    <col min="7437" max="7437" width="8.140625" customWidth="1"/>
    <col min="7438" max="7438" width="2.42578125" customWidth="1"/>
    <col min="7439" max="7439" width="10.7109375" customWidth="1"/>
    <col min="7440" max="7440" width="8.5703125" customWidth="1"/>
    <col min="7441" max="7441" width="0.42578125" customWidth="1"/>
    <col min="7442" max="7442" width="1.5703125" customWidth="1"/>
    <col min="7443" max="7443" width="9.42578125" customWidth="1"/>
    <col min="7444" max="7444" width="1.140625" customWidth="1"/>
    <col min="7445" max="7445" width="1.5703125" customWidth="1"/>
    <col min="7446" max="7671" width="9.140625" customWidth="1"/>
    <col min="7672" max="7673" width="0.5703125" customWidth="1"/>
    <col min="7674" max="7674" width="10.28515625" customWidth="1"/>
    <col min="7675" max="7675" width="5.42578125" customWidth="1"/>
    <col min="7676" max="7676" width="0.85546875" customWidth="1"/>
    <col min="7677" max="7677" width="16.5703125" customWidth="1"/>
    <col min="7678" max="7678" width="8" customWidth="1"/>
    <col min="7679" max="7679" width="1.140625" customWidth="1"/>
    <col min="7680" max="7680" width="1.5703125" customWidth="1"/>
    <col min="7681" max="7681" width="7" customWidth="1"/>
    <col min="7682" max="7682" width="3.5703125" customWidth="1"/>
    <col min="7683" max="7683" width="6.85546875" customWidth="1"/>
    <col min="7684" max="7684" width="3.7109375" customWidth="1"/>
    <col min="7685" max="7685" width="10.7109375" customWidth="1"/>
    <col min="7686" max="7686" width="10.5703125" customWidth="1"/>
    <col min="7687" max="7687" width="10.7109375" customWidth="1"/>
    <col min="7688" max="7689" width="10.5703125" customWidth="1"/>
    <col min="7690" max="7690" width="9.7109375" customWidth="1"/>
    <col min="7691" max="7691" width="5.85546875" customWidth="1"/>
    <col min="7692" max="7692" width="10.7109375" customWidth="1"/>
    <col min="7693" max="7693" width="8.140625" customWidth="1"/>
    <col min="7694" max="7694" width="2.42578125" customWidth="1"/>
    <col min="7695" max="7695" width="10.7109375" customWidth="1"/>
    <col min="7696" max="7696" width="8.5703125" customWidth="1"/>
    <col min="7697" max="7697" width="0.42578125" customWidth="1"/>
    <col min="7698" max="7698" width="1.5703125" customWidth="1"/>
    <col min="7699" max="7699" width="9.42578125" customWidth="1"/>
    <col min="7700" max="7700" width="1.140625" customWidth="1"/>
    <col min="7701" max="7701" width="1.5703125" customWidth="1"/>
    <col min="7702" max="7927" width="9.140625" customWidth="1"/>
    <col min="7928" max="7929" width="0.5703125" customWidth="1"/>
    <col min="7930" max="7930" width="10.28515625" customWidth="1"/>
    <col min="7931" max="7931" width="5.42578125" customWidth="1"/>
    <col min="7932" max="7932" width="0.85546875" customWidth="1"/>
    <col min="7933" max="7933" width="16.5703125" customWidth="1"/>
    <col min="7934" max="7934" width="8" customWidth="1"/>
    <col min="7935" max="7935" width="1.140625" customWidth="1"/>
    <col min="7936" max="7936" width="1.5703125" customWidth="1"/>
    <col min="7937" max="7937" width="7" customWidth="1"/>
    <col min="7938" max="7938" width="3.5703125" customWidth="1"/>
    <col min="7939" max="7939" width="6.85546875" customWidth="1"/>
    <col min="7940" max="7940" width="3.7109375" customWidth="1"/>
    <col min="7941" max="7941" width="10.7109375" customWidth="1"/>
    <col min="7942" max="7942" width="10.5703125" customWidth="1"/>
    <col min="7943" max="7943" width="10.7109375" customWidth="1"/>
    <col min="7944" max="7945" width="10.5703125" customWidth="1"/>
    <col min="7946" max="7946" width="9.7109375" customWidth="1"/>
    <col min="7947" max="7947" width="5.85546875" customWidth="1"/>
    <col min="7948" max="7948" width="10.7109375" customWidth="1"/>
    <col min="7949" max="7949" width="8.140625" customWidth="1"/>
    <col min="7950" max="7950" width="2.42578125" customWidth="1"/>
    <col min="7951" max="7951" width="10.7109375" customWidth="1"/>
    <col min="7952" max="7952" width="8.5703125" customWidth="1"/>
    <col min="7953" max="7953" width="0.42578125" customWidth="1"/>
    <col min="7954" max="7954" width="1.5703125" customWidth="1"/>
    <col min="7955" max="7955" width="9.42578125" customWidth="1"/>
    <col min="7956" max="7956" width="1.140625" customWidth="1"/>
    <col min="7957" max="7957" width="1.5703125" customWidth="1"/>
    <col min="7958" max="8183" width="9.140625" customWidth="1"/>
    <col min="8184" max="8185" width="0.5703125" customWidth="1"/>
    <col min="8186" max="8186" width="10.28515625" customWidth="1"/>
    <col min="8187" max="8187" width="5.42578125" customWidth="1"/>
    <col min="8188" max="8188" width="0.85546875" customWidth="1"/>
    <col min="8189" max="8189" width="16.5703125" customWidth="1"/>
    <col min="8190" max="8190" width="8" customWidth="1"/>
    <col min="8191" max="8191" width="1.140625" customWidth="1"/>
    <col min="8192" max="8192" width="1.5703125" customWidth="1"/>
    <col min="8193" max="8193" width="7" customWidth="1"/>
    <col min="8194" max="8194" width="3.5703125" customWidth="1"/>
    <col min="8195" max="8195" width="6.85546875" customWidth="1"/>
    <col min="8196" max="8196" width="3.7109375" customWidth="1"/>
    <col min="8197" max="8197" width="10.7109375" customWidth="1"/>
    <col min="8198" max="8198" width="10.5703125" customWidth="1"/>
    <col min="8199" max="8199" width="10.7109375" customWidth="1"/>
    <col min="8200" max="8201" width="10.5703125" customWidth="1"/>
    <col min="8202" max="8202" width="9.7109375" customWidth="1"/>
    <col min="8203" max="8203" width="5.85546875" customWidth="1"/>
    <col min="8204" max="8204" width="10.7109375" customWidth="1"/>
    <col min="8205" max="8205" width="8.140625" customWidth="1"/>
    <col min="8206" max="8206" width="2.42578125" customWidth="1"/>
    <col min="8207" max="8207" width="10.7109375" customWidth="1"/>
    <col min="8208" max="8208" width="8.5703125" customWidth="1"/>
    <col min="8209" max="8209" width="0.42578125" customWidth="1"/>
    <col min="8210" max="8210" width="1.5703125" customWidth="1"/>
    <col min="8211" max="8211" width="9.42578125" customWidth="1"/>
    <col min="8212" max="8212" width="1.140625" customWidth="1"/>
    <col min="8213" max="8213" width="1.5703125" customWidth="1"/>
    <col min="8214" max="8439" width="9.140625" customWidth="1"/>
    <col min="8440" max="8441" width="0.5703125" customWidth="1"/>
    <col min="8442" max="8442" width="10.28515625" customWidth="1"/>
    <col min="8443" max="8443" width="5.42578125" customWidth="1"/>
    <col min="8444" max="8444" width="0.85546875" customWidth="1"/>
    <col min="8445" max="8445" width="16.5703125" customWidth="1"/>
    <col min="8446" max="8446" width="8" customWidth="1"/>
    <col min="8447" max="8447" width="1.140625" customWidth="1"/>
    <col min="8448" max="8448" width="1.5703125" customWidth="1"/>
    <col min="8449" max="8449" width="7" customWidth="1"/>
    <col min="8450" max="8450" width="3.5703125" customWidth="1"/>
    <col min="8451" max="8451" width="6.85546875" customWidth="1"/>
    <col min="8452" max="8452" width="3.7109375" customWidth="1"/>
    <col min="8453" max="8453" width="10.7109375" customWidth="1"/>
    <col min="8454" max="8454" width="10.5703125" customWidth="1"/>
    <col min="8455" max="8455" width="10.7109375" customWidth="1"/>
    <col min="8456" max="8457" width="10.5703125" customWidth="1"/>
    <col min="8458" max="8458" width="9.7109375" customWidth="1"/>
    <col min="8459" max="8459" width="5.85546875" customWidth="1"/>
    <col min="8460" max="8460" width="10.7109375" customWidth="1"/>
    <col min="8461" max="8461" width="8.140625" customWidth="1"/>
    <col min="8462" max="8462" width="2.42578125" customWidth="1"/>
    <col min="8463" max="8463" width="10.7109375" customWidth="1"/>
    <col min="8464" max="8464" width="8.5703125" customWidth="1"/>
    <col min="8465" max="8465" width="0.42578125" customWidth="1"/>
    <col min="8466" max="8466" width="1.5703125" customWidth="1"/>
    <col min="8467" max="8467" width="9.42578125" customWidth="1"/>
    <col min="8468" max="8468" width="1.140625" customWidth="1"/>
    <col min="8469" max="8469" width="1.5703125" customWidth="1"/>
    <col min="8470" max="8695" width="9.140625" customWidth="1"/>
    <col min="8696" max="8697" width="0.5703125" customWidth="1"/>
    <col min="8698" max="8698" width="10.28515625" customWidth="1"/>
    <col min="8699" max="8699" width="5.42578125" customWidth="1"/>
    <col min="8700" max="8700" width="0.85546875" customWidth="1"/>
    <col min="8701" max="8701" width="16.5703125" customWidth="1"/>
    <col min="8702" max="8702" width="8" customWidth="1"/>
    <col min="8703" max="8703" width="1.140625" customWidth="1"/>
    <col min="8704" max="8704" width="1.5703125" customWidth="1"/>
    <col min="8705" max="8705" width="7" customWidth="1"/>
    <col min="8706" max="8706" width="3.5703125" customWidth="1"/>
    <col min="8707" max="8707" width="6.85546875" customWidth="1"/>
    <col min="8708" max="8708" width="3.7109375" customWidth="1"/>
    <col min="8709" max="8709" width="10.7109375" customWidth="1"/>
    <col min="8710" max="8710" width="10.5703125" customWidth="1"/>
    <col min="8711" max="8711" width="10.7109375" customWidth="1"/>
    <col min="8712" max="8713" width="10.5703125" customWidth="1"/>
    <col min="8714" max="8714" width="9.7109375" customWidth="1"/>
    <col min="8715" max="8715" width="5.85546875" customWidth="1"/>
    <col min="8716" max="8716" width="10.7109375" customWidth="1"/>
    <col min="8717" max="8717" width="8.140625" customWidth="1"/>
    <col min="8718" max="8718" width="2.42578125" customWidth="1"/>
    <col min="8719" max="8719" width="10.7109375" customWidth="1"/>
    <col min="8720" max="8720" width="8.5703125" customWidth="1"/>
    <col min="8721" max="8721" width="0.42578125" customWidth="1"/>
    <col min="8722" max="8722" width="1.5703125" customWidth="1"/>
    <col min="8723" max="8723" width="9.42578125" customWidth="1"/>
    <col min="8724" max="8724" width="1.140625" customWidth="1"/>
    <col min="8725" max="8725" width="1.5703125" customWidth="1"/>
    <col min="8726" max="8951" width="9.140625" customWidth="1"/>
    <col min="8952" max="8953" width="0.5703125" customWidth="1"/>
    <col min="8954" max="8954" width="10.28515625" customWidth="1"/>
    <col min="8955" max="8955" width="5.42578125" customWidth="1"/>
    <col min="8956" max="8956" width="0.85546875" customWidth="1"/>
    <col min="8957" max="8957" width="16.5703125" customWidth="1"/>
    <col min="8958" max="8958" width="8" customWidth="1"/>
    <col min="8959" max="8959" width="1.140625" customWidth="1"/>
    <col min="8960" max="8960" width="1.5703125" customWidth="1"/>
    <col min="8961" max="8961" width="7" customWidth="1"/>
    <col min="8962" max="8962" width="3.5703125" customWidth="1"/>
    <col min="8963" max="8963" width="6.85546875" customWidth="1"/>
    <col min="8964" max="8964" width="3.7109375" customWidth="1"/>
    <col min="8965" max="8965" width="10.7109375" customWidth="1"/>
    <col min="8966" max="8966" width="10.5703125" customWidth="1"/>
    <col min="8967" max="8967" width="10.7109375" customWidth="1"/>
    <col min="8968" max="8969" width="10.5703125" customWidth="1"/>
    <col min="8970" max="8970" width="9.7109375" customWidth="1"/>
    <col min="8971" max="8971" width="5.85546875" customWidth="1"/>
    <col min="8972" max="8972" width="10.7109375" customWidth="1"/>
    <col min="8973" max="8973" width="8.140625" customWidth="1"/>
    <col min="8974" max="8974" width="2.42578125" customWidth="1"/>
    <col min="8975" max="8975" width="10.7109375" customWidth="1"/>
    <col min="8976" max="8976" width="8.5703125" customWidth="1"/>
    <col min="8977" max="8977" width="0.42578125" customWidth="1"/>
    <col min="8978" max="8978" width="1.5703125" customWidth="1"/>
    <col min="8979" max="8979" width="9.42578125" customWidth="1"/>
    <col min="8980" max="8980" width="1.140625" customWidth="1"/>
    <col min="8981" max="8981" width="1.5703125" customWidth="1"/>
    <col min="8982" max="9207" width="9.140625" customWidth="1"/>
    <col min="9208" max="9209" width="0.5703125" customWidth="1"/>
    <col min="9210" max="9210" width="10.28515625" customWidth="1"/>
    <col min="9211" max="9211" width="5.42578125" customWidth="1"/>
    <col min="9212" max="9212" width="0.85546875" customWidth="1"/>
    <col min="9213" max="9213" width="16.5703125" customWidth="1"/>
    <col min="9214" max="9214" width="8" customWidth="1"/>
    <col min="9215" max="9215" width="1.140625" customWidth="1"/>
    <col min="9216" max="9216" width="1.5703125" customWidth="1"/>
    <col min="9217" max="9217" width="7" customWidth="1"/>
    <col min="9218" max="9218" width="3.5703125" customWidth="1"/>
    <col min="9219" max="9219" width="6.85546875" customWidth="1"/>
    <col min="9220" max="9220" width="3.7109375" customWidth="1"/>
    <col min="9221" max="9221" width="10.7109375" customWidth="1"/>
    <col min="9222" max="9222" width="10.5703125" customWidth="1"/>
    <col min="9223" max="9223" width="10.7109375" customWidth="1"/>
    <col min="9224" max="9225" width="10.5703125" customWidth="1"/>
    <col min="9226" max="9226" width="9.7109375" customWidth="1"/>
    <col min="9227" max="9227" width="5.85546875" customWidth="1"/>
    <col min="9228" max="9228" width="10.7109375" customWidth="1"/>
    <col min="9229" max="9229" width="8.140625" customWidth="1"/>
    <col min="9230" max="9230" width="2.42578125" customWidth="1"/>
    <col min="9231" max="9231" width="10.7109375" customWidth="1"/>
    <col min="9232" max="9232" width="8.5703125" customWidth="1"/>
    <col min="9233" max="9233" width="0.42578125" customWidth="1"/>
    <col min="9234" max="9234" width="1.5703125" customWidth="1"/>
    <col min="9235" max="9235" width="9.42578125" customWidth="1"/>
    <col min="9236" max="9236" width="1.140625" customWidth="1"/>
    <col min="9237" max="9237" width="1.5703125" customWidth="1"/>
    <col min="9238" max="9463" width="9.140625" customWidth="1"/>
    <col min="9464" max="9465" width="0.5703125" customWidth="1"/>
    <col min="9466" max="9466" width="10.28515625" customWidth="1"/>
    <col min="9467" max="9467" width="5.42578125" customWidth="1"/>
    <col min="9468" max="9468" width="0.85546875" customWidth="1"/>
    <col min="9469" max="9469" width="16.5703125" customWidth="1"/>
    <col min="9470" max="9470" width="8" customWidth="1"/>
    <col min="9471" max="9471" width="1.140625" customWidth="1"/>
    <col min="9472" max="9472" width="1.5703125" customWidth="1"/>
    <col min="9473" max="9473" width="7" customWidth="1"/>
    <col min="9474" max="9474" width="3.5703125" customWidth="1"/>
    <col min="9475" max="9475" width="6.85546875" customWidth="1"/>
    <col min="9476" max="9476" width="3.7109375" customWidth="1"/>
    <col min="9477" max="9477" width="10.7109375" customWidth="1"/>
    <col min="9478" max="9478" width="10.5703125" customWidth="1"/>
    <col min="9479" max="9479" width="10.7109375" customWidth="1"/>
    <col min="9480" max="9481" width="10.5703125" customWidth="1"/>
    <col min="9482" max="9482" width="9.7109375" customWidth="1"/>
    <col min="9483" max="9483" width="5.85546875" customWidth="1"/>
    <col min="9484" max="9484" width="10.7109375" customWidth="1"/>
    <col min="9485" max="9485" width="8.140625" customWidth="1"/>
    <col min="9486" max="9486" width="2.42578125" customWidth="1"/>
    <col min="9487" max="9487" width="10.7109375" customWidth="1"/>
    <col min="9488" max="9488" width="8.5703125" customWidth="1"/>
    <col min="9489" max="9489" width="0.42578125" customWidth="1"/>
    <col min="9490" max="9490" width="1.5703125" customWidth="1"/>
    <col min="9491" max="9491" width="9.42578125" customWidth="1"/>
    <col min="9492" max="9492" width="1.140625" customWidth="1"/>
    <col min="9493" max="9493" width="1.5703125" customWidth="1"/>
    <col min="9494" max="9719" width="9.140625" customWidth="1"/>
    <col min="9720" max="9721" width="0.5703125" customWidth="1"/>
    <col min="9722" max="9722" width="10.28515625" customWidth="1"/>
    <col min="9723" max="9723" width="5.42578125" customWidth="1"/>
    <col min="9724" max="9724" width="0.85546875" customWidth="1"/>
    <col min="9725" max="9725" width="16.5703125" customWidth="1"/>
    <col min="9726" max="9726" width="8" customWidth="1"/>
    <col min="9727" max="9727" width="1.140625" customWidth="1"/>
    <col min="9728" max="9728" width="1.5703125" customWidth="1"/>
    <col min="9729" max="9729" width="7" customWidth="1"/>
    <col min="9730" max="9730" width="3.5703125" customWidth="1"/>
    <col min="9731" max="9731" width="6.85546875" customWidth="1"/>
    <col min="9732" max="9732" width="3.7109375" customWidth="1"/>
    <col min="9733" max="9733" width="10.7109375" customWidth="1"/>
    <col min="9734" max="9734" width="10.5703125" customWidth="1"/>
    <col min="9735" max="9735" width="10.7109375" customWidth="1"/>
    <col min="9736" max="9737" width="10.5703125" customWidth="1"/>
    <col min="9738" max="9738" width="9.7109375" customWidth="1"/>
    <col min="9739" max="9739" width="5.85546875" customWidth="1"/>
    <col min="9740" max="9740" width="10.7109375" customWidth="1"/>
    <col min="9741" max="9741" width="8.140625" customWidth="1"/>
    <col min="9742" max="9742" width="2.42578125" customWidth="1"/>
    <col min="9743" max="9743" width="10.7109375" customWidth="1"/>
    <col min="9744" max="9744" width="8.5703125" customWidth="1"/>
    <col min="9745" max="9745" width="0.42578125" customWidth="1"/>
    <col min="9746" max="9746" width="1.5703125" customWidth="1"/>
    <col min="9747" max="9747" width="9.42578125" customWidth="1"/>
    <col min="9748" max="9748" width="1.140625" customWidth="1"/>
    <col min="9749" max="9749" width="1.5703125" customWidth="1"/>
    <col min="9750" max="9975" width="9.140625" customWidth="1"/>
    <col min="9976" max="9977" width="0.5703125" customWidth="1"/>
    <col min="9978" max="9978" width="10.28515625" customWidth="1"/>
    <col min="9979" max="9979" width="5.42578125" customWidth="1"/>
    <col min="9980" max="9980" width="0.85546875" customWidth="1"/>
    <col min="9981" max="9981" width="16.5703125" customWidth="1"/>
    <col min="9982" max="9982" width="8" customWidth="1"/>
    <col min="9983" max="9983" width="1.140625" customWidth="1"/>
    <col min="9984" max="9984" width="1.5703125" customWidth="1"/>
    <col min="9985" max="9985" width="7" customWidth="1"/>
    <col min="9986" max="9986" width="3.5703125" customWidth="1"/>
    <col min="9987" max="9987" width="6.85546875" customWidth="1"/>
    <col min="9988" max="9988" width="3.7109375" customWidth="1"/>
    <col min="9989" max="9989" width="10.7109375" customWidth="1"/>
    <col min="9990" max="9990" width="10.5703125" customWidth="1"/>
    <col min="9991" max="9991" width="10.7109375" customWidth="1"/>
    <col min="9992" max="9993" width="10.5703125" customWidth="1"/>
    <col min="9994" max="9994" width="9.7109375" customWidth="1"/>
    <col min="9995" max="9995" width="5.85546875" customWidth="1"/>
    <col min="9996" max="9996" width="10.7109375" customWidth="1"/>
    <col min="9997" max="9997" width="8.140625" customWidth="1"/>
    <col min="9998" max="9998" width="2.42578125" customWidth="1"/>
    <col min="9999" max="9999" width="10.7109375" customWidth="1"/>
    <col min="10000" max="10000" width="8.5703125" customWidth="1"/>
    <col min="10001" max="10001" width="0.42578125" customWidth="1"/>
    <col min="10002" max="10002" width="1.5703125" customWidth="1"/>
    <col min="10003" max="10003" width="9.42578125" customWidth="1"/>
    <col min="10004" max="10004" width="1.140625" customWidth="1"/>
    <col min="10005" max="10005" width="1.5703125" customWidth="1"/>
    <col min="10006" max="10231" width="9.140625" customWidth="1"/>
    <col min="10232" max="10233" width="0.5703125" customWidth="1"/>
    <col min="10234" max="10234" width="10.28515625" customWidth="1"/>
    <col min="10235" max="10235" width="5.42578125" customWidth="1"/>
    <col min="10236" max="10236" width="0.85546875" customWidth="1"/>
    <col min="10237" max="10237" width="16.5703125" customWidth="1"/>
    <col min="10238" max="10238" width="8" customWidth="1"/>
    <col min="10239" max="10239" width="1.140625" customWidth="1"/>
    <col min="10240" max="10240" width="1.5703125" customWidth="1"/>
    <col min="10241" max="10241" width="7" customWidth="1"/>
    <col min="10242" max="10242" width="3.5703125" customWidth="1"/>
    <col min="10243" max="10243" width="6.85546875" customWidth="1"/>
    <col min="10244" max="10244" width="3.7109375" customWidth="1"/>
    <col min="10245" max="10245" width="10.7109375" customWidth="1"/>
    <col min="10246" max="10246" width="10.5703125" customWidth="1"/>
    <col min="10247" max="10247" width="10.7109375" customWidth="1"/>
    <col min="10248" max="10249" width="10.5703125" customWidth="1"/>
    <col min="10250" max="10250" width="9.7109375" customWidth="1"/>
    <col min="10251" max="10251" width="5.85546875" customWidth="1"/>
    <col min="10252" max="10252" width="10.7109375" customWidth="1"/>
    <col min="10253" max="10253" width="8.140625" customWidth="1"/>
    <col min="10254" max="10254" width="2.42578125" customWidth="1"/>
    <col min="10255" max="10255" width="10.7109375" customWidth="1"/>
    <col min="10256" max="10256" width="8.5703125" customWidth="1"/>
    <col min="10257" max="10257" width="0.42578125" customWidth="1"/>
    <col min="10258" max="10258" width="1.5703125" customWidth="1"/>
    <col min="10259" max="10259" width="9.42578125" customWidth="1"/>
    <col min="10260" max="10260" width="1.140625" customWidth="1"/>
    <col min="10261" max="10261" width="1.5703125" customWidth="1"/>
    <col min="10262" max="10487" width="9.140625" customWidth="1"/>
    <col min="10488" max="10489" width="0.5703125" customWidth="1"/>
    <col min="10490" max="10490" width="10.28515625" customWidth="1"/>
    <col min="10491" max="10491" width="5.42578125" customWidth="1"/>
    <col min="10492" max="10492" width="0.85546875" customWidth="1"/>
    <col min="10493" max="10493" width="16.5703125" customWidth="1"/>
    <col min="10494" max="10494" width="8" customWidth="1"/>
    <col min="10495" max="10495" width="1.140625" customWidth="1"/>
    <col min="10496" max="10496" width="1.5703125" customWidth="1"/>
    <col min="10497" max="10497" width="7" customWidth="1"/>
    <col min="10498" max="10498" width="3.5703125" customWidth="1"/>
    <col min="10499" max="10499" width="6.85546875" customWidth="1"/>
    <col min="10500" max="10500" width="3.7109375" customWidth="1"/>
    <col min="10501" max="10501" width="10.7109375" customWidth="1"/>
    <col min="10502" max="10502" width="10.5703125" customWidth="1"/>
    <col min="10503" max="10503" width="10.7109375" customWidth="1"/>
    <col min="10504" max="10505" width="10.5703125" customWidth="1"/>
    <col min="10506" max="10506" width="9.7109375" customWidth="1"/>
    <col min="10507" max="10507" width="5.85546875" customWidth="1"/>
    <col min="10508" max="10508" width="10.7109375" customWidth="1"/>
    <col min="10509" max="10509" width="8.140625" customWidth="1"/>
    <col min="10510" max="10510" width="2.42578125" customWidth="1"/>
    <col min="10511" max="10511" width="10.7109375" customWidth="1"/>
    <col min="10512" max="10512" width="8.5703125" customWidth="1"/>
    <col min="10513" max="10513" width="0.42578125" customWidth="1"/>
    <col min="10514" max="10514" width="1.5703125" customWidth="1"/>
    <col min="10515" max="10515" width="9.42578125" customWidth="1"/>
    <col min="10516" max="10516" width="1.140625" customWidth="1"/>
    <col min="10517" max="10517" width="1.5703125" customWidth="1"/>
    <col min="10518" max="10743" width="9.140625" customWidth="1"/>
    <col min="10744" max="10745" width="0.5703125" customWidth="1"/>
    <col min="10746" max="10746" width="10.28515625" customWidth="1"/>
    <col min="10747" max="10747" width="5.42578125" customWidth="1"/>
    <col min="10748" max="10748" width="0.85546875" customWidth="1"/>
    <col min="10749" max="10749" width="16.5703125" customWidth="1"/>
    <col min="10750" max="10750" width="8" customWidth="1"/>
    <col min="10751" max="10751" width="1.140625" customWidth="1"/>
    <col min="10752" max="10752" width="1.5703125" customWidth="1"/>
    <col min="10753" max="10753" width="7" customWidth="1"/>
    <col min="10754" max="10754" width="3.5703125" customWidth="1"/>
    <col min="10755" max="10755" width="6.85546875" customWidth="1"/>
    <col min="10756" max="10756" width="3.7109375" customWidth="1"/>
    <col min="10757" max="10757" width="10.7109375" customWidth="1"/>
    <col min="10758" max="10758" width="10.5703125" customWidth="1"/>
    <col min="10759" max="10759" width="10.7109375" customWidth="1"/>
    <col min="10760" max="10761" width="10.5703125" customWidth="1"/>
    <col min="10762" max="10762" width="9.7109375" customWidth="1"/>
    <col min="10763" max="10763" width="5.85546875" customWidth="1"/>
    <col min="10764" max="10764" width="10.7109375" customWidth="1"/>
    <col min="10765" max="10765" width="8.140625" customWidth="1"/>
    <col min="10766" max="10766" width="2.42578125" customWidth="1"/>
    <col min="10767" max="10767" width="10.7109375" customWidth="1"/>
    <col min="10768" max="10768" width="8.5703125" customWidth="1"/>
    <col min="10769" max="10769" width="0.42578125" customWidth="1"/>
    <col min="10770" max="10770" width="1.5703125" customWidth="1"/>
    <col min="10771" max="10771" width="9.42578125" customWidth="1"/>
    <col min="10772" max="10772" width="1.140625" customWidth="1"/>
    <col min="10773" max="10773" width="1.5703125" customWidth="1"/>
    <col min="10774" max="10999" width="9.140625" customWidth="1"/>
    <col min="11000" max="11001" width="0.5703125" customWidth="1"/>
    <col min="11002" max="11002" width="10.28515625" customWidth="1"/>
    <col min="11003" max="11003" width="5.42578125" customWidth="1"/>
    <col min="11004" max="11004" width="0.85546875" customWidth="1"/>
    <col min="11005" max="11005" width="16.5703125" customWidth="1"/>
    <col min="11006" max="11006" width="8" customWidth="1"/>
    <col min="11007" max="11007" width="1.140625" customWidth="1"/>
    <col min="11008" max="11008" width="1.5703125" customWidth="1"/>
    <col min="11009" max="11009" width="7" customWidth="1"/>
    <col min="11010" max="11010" width="3.5703125" customWidth="1"/>
    <col min="11011" max="11011" width="6.85546875" customWidth="1"/>
    <col min="11012" max="11012" width="3.7109375" customWidth="1"/>
    <col min="11013" max="11013" width="10.7109375" customWidth="1"/>
    <col min="11014" max="11014" width="10.5703125" customWidth="1"/>
    <col min="11015" max="11015" width="10.7109375" customWidth="1"/>
    <col min="11016" max="11017" width="10.5703125" customWidth="1"/>
    <col min="11018" max="11018" width="9.7109375" customWidth="1"/>
    <col min="11019" max="11019" width="5.85546875" customWidth="1"/>
    <col min="11020" max="11020" width="10.7109375" customWidth="1"/>
    <col min="11021" max="11021" width="8.140625" customWidth="1"/>
    <col min="11022" max="11022" width="2.42578125" customWidth="1"/>
    <col min="11023" max="11023" width="10.7109375" customWidth="1"/>
    <col min="11024" max="11024" width="8.5703125" customWidth="1"/>
    <col min="11025" max="11025" width="0.42578125" customWidth="1"/>
    <col min="11026" max="11026" width="1.5703125" customWidth="1"/>
    <col min="11027" max="11027" width="9.42578125" customWidth="1"/>
    <col min="11028" max="11028" width="1.140625" customWidth="1"/>
    <col min="11029" max="11029" width="1.5703125" customWidth="1"/>
    <col min="11030" max="11255" width="9.140625" customWidth="1"/>
    <col min="11256" max="11257" width="0.5703125" customWidth="1"/>
    <col min="11258" max="11258" width="10.28515625" customWidth="1"/>
    <col min="11259" max="11259" width="5.42578125" customWidth="1"/>
    <col min="11260" max="11260" width="0.85546875" customWidth="1"/>
    <col min="11261" max="11261" width="16.5703125" customWidth="1"/>
    <col min="11262" max="11262" width="8" customWidth="1"/>
    <col min="11263" max="11263" width="1.140625" customWidth="1"/>
    <col min="11264" max="11264" width="1.5703125" customWidth="1"/>
    <col min="11265" max="11265" width="7" customWidth="1"/>
    <col min="11266" max="11266" width="3.5703125" customWidth="1"/>
    <col min="11267" max="11267" width="6.85546875" customWidth="1"/>
    <col min="11268" max="11268" width="3.7109375" customWidth="1"/>
    <col min="11269" max="11269" width="10.7109375" customWidth="1"/>
    <col min="11270" max="11270" width="10.5703125" customWidth="1"/>
    <col min="11271" max="11271" width="10.7109375" customWidth="1"/>
    <col min="11272" max="11273" width="10.5703125" customWidth="1"/>
    <col min="11274" max="11274" width="9.7109375" customWidth="1"/>
    <col min="11275" max="11275" width="5.85546875" customWidth="1"/>
    <col min="11276" max="11276" width="10.7109375" customWidth="1"/>
    <col min="11277" max="11277" width="8.140625" customWidth="1"/>
    <col min="11278" max="11278" width="2.42578125" customWidth="1"/>
    <col min="11279" max="11279" width="10.7109375" customWidth="1"/>
    <col min="11280" max="11280" width="8.5703125" customWidth="1"/>
    <col min="11281" max="11281" width="0.42578125" customWidth="1"/>
    <col min="11282" max="11282" width="1.5703125" customWidth="1"/>
    <col min="11283" max="11283" width="9.42578125" customWidth="1"/>
    <col min="11284" max="11284" width="1.140625" customWidth="1"/>
    <col min="11285" max="11285" width="1.5703125" customWidth="1"/>
    <col min="11286" max="11511" width="9.140625" customWidth="1"/>
    <col min="11512" max="11513" width="0.5703125" customWidth="1"/>
    <col min="11514" max="11514" width="10.28515625" customWidth="1"/>
    <col min="11515" max="11515" width="5.42578125" customWidth="1"/>
    <col min="11516" max="11516" width="0.85546875" customWidth="1"/>
    <col min="11517" max="11517" width="16.5703125" customWidth="1"/>
    <col min="11518" max="11518" width="8" customWidth="1"/>
    <col min="11519" max="11519" width="1.140625" customWidth="1"/>
    <col min="11520" max="11520" width="1.5703125" customWidth="1"/>
    <col min="11521" max="11521" width="7" customWidth="1"/>
    <col min="11522" max="11522" width="3.5703125" customWidth="1"/>
    <col min="11523" max="11523" width="6.85546875" customWidth="1"/>
    <col min="11524" max="11524" width="3.7109375" customWidth="1"/>
    <col min="11525" max="11525" width="10.7109375" customWidth="1"/>
    <col min="11526" max="11526" width="10.5703125" customWidth="1"/>
    <col min="11527" max="11527" width="10.7109375" customWidth="1"/>
    <col min="11528" max="11529" width="10.5703125" customWidth="1"/>
    <col min="11530" max="11530" width="9.7109375" customWidth="1"/>
    <col min="11531" max="11531" width="5.85546875" customWidth="1"/>
    <col min="11532" max="11532" width="10.7109375" customWidth="1"/>
    <col min="11533" max="11533" width="8.140625" customWidth="1"/>
    <col min="11534" max="11534" width="2.42578125" customWidth="1"/>
    <col min="11535" max="11535" width="10.7109375" customWidth="1"/>
    <col min="11536" max="11536" width="8.5703125" customWidth="1"/>
    <col min="11537" max="11537" width="0.42578125" customWidth="1"/>
    <col min="11538" max="11538" width="1.5703125" customWidth="1"/>
    <col min="11539" max="11539" width="9.42578125" customWidth="1"/>
    <col min="11540" max="11540" width="1.140625" customWidth="1"/>
    <col min="11541" max="11541" width="1.5703125" customWidth="1"/>
    <col min="11542" max="11767" width="9.140625" customWidth="1"/>
    <col min="11768" max="11769" width="0.5703125" customWidth="1"/>
    <col min="11770" max="11770" width="10.28515625" customWidth="1"/>
    <col min="11771" max="11771" width="5.42578125" customWidth="1"/>
    <col min="11772" max="11772" width="0.85546875" customWidth="1"/>
    <col min="11773" max="11773" width="16.5703125" customWidth="1"/>
    <col min="11774" max="11774" width="8" customWidth="1"/>
    <col min="11775" max="11775" width="1.140625" customWidth="1"/>
    <col min="11776" max="11776" width="1.5703125" customWidth="1"/>
    <col min="11777" max="11777" width="7" customWidth="1"/>
    <col min="11778" max="11778" width="3.5703125" customWidth="1"/>
    <col min="11779" max="11779" width="6.85546875" customWidth="1"/>
    <col min="11780" max="11780" width="3.7109375" customWidth="1"/>
    <col min="11781" max="11781" width="10.7109375" customWidth="1"/>
    <col min="11782" max="11782" width="10.5703125" customWidth="1"/>
    <col min="11783" max="11783" width="10.7109375" customWidth="1"/>
    <col min="11784" max="11785" width="10.5703125" customWidth="1"/>
    <col min="11786" max="11786" width="9.7109375" customWidth="1"/>
    <col min="11787" max="11787" width="5.85546875" customWidth="1"/>
    <col min="11788" max="11788" width="10.7109375" customWidth="1"/>
    <col min="11789" max="11789" width="8.140625" customWidth="1"/>
    <col min="11790" max="11790" width="2.42578125" customWidth="1"/>
    <col min="11791" max="11791" width="10.7109375" customWidth="1"/>
    <col min="11792" max="11792" width="8.5703125" customWidth="1"/>
    <col min="11793" max="11793" width="0.42578125" customWidth="1"/>
    <col min="11794" max="11794" width="1.5703125" customWidth="1"/>
    <col min="11795" max="11795" width="9.42578125" customWidth="1"/>
    <col min="11796" max="11796" width="1.140625" customWidth="1"/>
    <col min="11797" max="11797" width="1.5703125" customWidth="1"/>
    <col min="11798" max="12023" width="9.140625" customWidth="1"/>
    <col min="12024" max="12025" width="0.5703125" customWidth="1"/>
    <col min="12026" max="12026" width="10.28515625" customWidth="1"/>
    <col min="12027" max="12027" width="5.42578125" customWidth="1"/>
    <col min="12028" max="12028" width="0.85546875" customWidth="1"/>
    <col min="12029" max="12029" width="16.5703125" customWidth="1"/>
    <col min="12030" max="12030" width="8" customWidth="1"/>
    <col min="12031" max="12031" width="1.140625" customWidth="1"/>
    <col min="12032" max="12032" width="1.5703125" customWidth="1"/>
    <col min="12033" max="12033" width="7" customWidth="1"/>
    <col min="12034" max="12034" width="3.5703125" customWidth="1"/>
    <col min="12035" max="12035" width="6.85546875" customWidth="1"/>
    <col min="12036" max="12036" width="3.7109375" customWidth="1"/>
    <col min="12037" max="12037" width="10.7109375" customWidth="1"/>
    <col min="12038" max="12038" width="10.5703125" customWidth="1"/>
    <col min="12039" max="12039" width="10.7109375" customWidth="1"/>
    <col min="12040" max="12041" width="10.5703125" customWidth="1"/>
    <col min="12042" max="12042" width="9.7109375" customWidth="1"/>
    <col min="12043" max="12043" width="5.85546875" customWidth="1"/>
    <col min="12044" max="12044" width="10.7109375" customWidth="1"/>
    <col min="12045" max="12045" width="8.140625" customWidth="1"/>
    <col min="12046" max="12046" width="2.42578125" customWidth="1"/>
    <col min="12047" max="12047" width="10.7109375" customWidth="1"/>
    <col min="12048" max="12048" width="8.5703125" customWidth="1"/>
    <col min="12049" max="12049" width="0.42578125" customWidth="1"/>
    <col min="12050" max="12050" width="1.5703125" customWidth="1"/>
    <col min="12051" max="12051" width="9.42578125" customWidth="1"/>
    <col min="12052" max="12052" width="1.140625" customWidth="1"/>
    <col min="12053" max="12053" width="1.5703125" customWidth="1"/>
    <col min="12054" max="12279" width="9.140625" customWidth="1"/>
    <col min="12280" max="12281" width="0.5703125" customWidth="1"/>
    <col min="12282" max="12282" width="10.28515625" customWidth="1"/>
    <col min="12283" max="12283" width="5.42578125" customWidth="1"/>
    <col min="12284" max="12284" width="0.85546875" customWidth="1"/>
    <col min="12285" max="12285" width="16.5703125" customWidth="1"/>
    <col min="12286" max="12286" width="8" customWidth="1"/>
    <col min="12287" max="12287" width="1.140625" customWidth="1"/>
    <col min="12288" max="12288" width="1.5703125" customWidth="1"/>
    <col min="12289" max="12289" width="7" customWidth="1"/>
    <col min="12290" max="12290" width="3.5703125" customWidth="1"/>
    <col min="12291" max="12291" width="6.85546875" customWidth="1"/>
    <col min="12292" max="12292" width="3.7109375" customWidth="1"/>
    <col min="12293" max="12293" width="10.7109375" customWidth="1"/>
    <col min="12294" max="12294" width="10.5703125" customWidth="1"/>
    <col min="12295" max="12295" width="10.7109375" customWidth="1"/>
    <col min="12296" max="12297" width="10.5703125" customWidth="1"/>
    <col min="12298" max="12298" width="9.7109375" customWidth="1"/>
    <col min="12299" max="12299" width="5.85546875" customWidth="1"/>
    <col min="12300" max="12300" width="10.7109375" customWidth="1"/>
    <col min="12301" max="12301" width="8.140625" customWidth="1"/>
    <col min="12302" max="12302" width="2.42578125" customWidth="1"/>
    <col min="12303" max="12303" width="10.7109375" customWidth="1"/>
    <col min="12304" max="12304" width="8.5703125" customWidth="1"/>
    <col min="12305" max="12305" width="0.42578125" customWidth="1"/>
    <col min="12306" max="12306" width="1.5703125" customWidth="1"/>
    <col min="12307" max="12307" width="9.42578125" customWidth="1"/>
    <col min="12308" max="12308" width="1.140625" customWidth="1"/>
    <col min="12309" max="12309" width="1.5703125" customWidth="1"/>
    <col min="12310" max="12535" width="9.140625" customWidth="1"/>
    <col min="12536" max="12537" width="0.5703125" customWidth="1"/>
    <col min="12538" max="12538" width="10.28515625" customWidth="1"/>
    <col min="12539" max="12539" width="5.42578125" customWidth="1"/>
    <col min="12540" max="12540" width="0.85546875" customWidth="1"/>
    <col min="12541" max="12541" width="16.5703125" customWidth="1"/>
    <col min="12542" max="12542" width="8" customWidth="1"/>
    <col min="12543" max="12543" width="1.140625" customWidth="1"/>
    <col min="12544" max="12544" width="1.5703125" customWidth="1"/>
    <col min="12545" max="12545" width="7" customWidth="1"/>
    <col min="12546" max="12546" width="3.5703125" customWidth="1"/>
    <col min="12547" max="12547" width="6.85546875" customWidth="1"/>
    <col min="12548" max="12548" width="3.7109375" customWidth="1"/>
    <col min="12549" max="12549" width="10.7109375" customWidth="1"/>
    <col min="12550" max="12550" width="10.5703125" customWidth="1"/>
    <col min="12551" max="12551" width="10.7109375" customWidth="1"/>
    <col min="12552" max="12553" width="10.5703125" customWidth="1"/>
    <col min="12554" max="12554" width="9.7109375" customWidth="1"/>
    <col min="12555" max="12555" width="5.85546875" customWidth="1"/>
    <col min="12556" max="12556" width="10.7109375" customWidth="1"/>
    <col min="12557" max="12557" width="8.140625" customWidth="1"/>
    <col min="12558" max="12558" width="2.42578125" customWidth="1"/>
    <col min="12559" max="12559" width="10.7109375" customWidth="1"/>
    <col min="12560" max="12560" width="8.5703125" customWidth="1"/>
    <col min="12561" max="12561" width="0.42578125" customWidth="1"/>
    <col min="12562" max="12562" width="1.5703125" customWidth="1"/>
    <col min="12563" max="12563" width="9.42578125" customWidth="1"/>
    <col min="12564" max="12564" width="1.140625" customWidth="1"/>
    <col min="12565" max="12565" width="1.5703125" customWidth="1"/>
    <col min="12566" max="12791" width="9.140625" customWidth="1"/>
    <col min="12792" max="12793" width="0.5703125" customWidth="1"/>
    <col min="12794" max="12794" width="10.28515625" customWidth="1"/>
    <col min="12795" max="12795" width="5.42578125" customWidth="1"/>
    <col min="12796" max="12796" width="0.85546875" customWidth="1"/>
    <col min="12797" max="12797" width="16.5703125" customWidth="1"/>
    <col min="12798" max="12798" width="8" customWidth="1"/>
    <col min="12799" max="12799" width="1.140625" customWidth="1"/>
    <col min="12800" max="12800" width="1.5703125" customWidth="1"/>
    <col min="12801" max="12801" width="7" customWidth="1"/>
    <col min="12802" max="12802" width="3.5703125" customWidth="1"/>
    <col min="12803" max="12803" width="6.85546875" customWidth="1"/>
    <col min="12804" max="12804" width="3.7109375" customWidth="1"/>
    <col min="12805" max="12805" width="10.7109375" customWidth="1"/>
    <col min="12806" max="12806" width="10.5703125" customWidth="1"/>
    <col min="12807" max="12807" width="10.7109375" customWidth="1"/>
    <col min="12808" max="12809" width="10.5703125" customWidth="1"/>
    <col min="12810" max="12810" width="9.7109375" customWidth="1"/>
    <col min="12811" max="12811" width="5.85546875" customWidth="1"/>
    <col min="12812" max="12812" width="10.7109375" customWidth="1"/>
    <col min="12813" max="12813" width="8.140625" customWidth="1"/>
    <col min="12814" max="12814" width="2.42578125" customWidth="1"/>
    <col min="12815" max="12815" width="10.7109375" customWidth="1"/>
    <col min="12816" max="12816" width="8.5703125" customWidth="1"/>
    <col min="12817" max="12817" width="0.42578125" customWidth="1"/>
    <col min="12818" max="12818" width="1.5703125" customWidth="1"/>
    <col min="12819" max="12819" width="9.42578125" customWidth="1"/>
    <col min="12820" max="12820" width="1.140625" customWidth="1"/>
    <col min="12821" max="12821" width="1.5703125" customWidth="1"/>
    <col min="12822" max="13047" width="9.140625" customWidth="1"/>
    <col min="13048" max="13049" width="0.5703125" customWidth="1"/>
    <col min="13050" max="13050" width="10.28515625" customWidth="1"/>
    <col min="13051" max="13051" width="5.42578125" customWidth="1"/>
    <col min="13052" max="13052" width="0.85546875" customWidth="1"/>
    <col min="13053" max="13053" width="16.5703125" customWidth="1"/>
    <col min="13054" max="13054" width="8" customWidth="1"/>
    <col min="13055" max="13055" width="1.140625" customWidth="1"/>
    <col min="13056" max="13056" width="1.5703125" customWidth="1"/>
    <col min="13057" max="13057" width="7" customWidth="1"/>
    <col min="13058" max="13058" width="3.5703125" customWidth="1"/>
    <col min="13059" max="13059" width="6.85546875" customWidth="1"/>
    <col min="13060" max="13060" width="3.7109375" customWidth="1"/>
    <col min="13061" max="13061" width="10.7109375" customWidth="1"/>
    <col min="13062" max="13062" width="10.5703125" customWidth="1"/>
    <col min="13063" max="13063" width="10.7109375" customWidth="1"/>
    <col min="13064" max="13065" width="10.5703125" customWidth="1"/>
    <col min="13066" max="13066" width="9.7109375" customWidth="1"/>
    <col min="13067" max="13067" width="5.85546875" customWidth="1"/>
    <col min="13068" max="13068" width="10.7109375" customWidth="1"/>
    <col min="13069" max="13069" width="8.140625" customWidth="1"/>
    <col min="13070" max="13070" width="2.42578125" customWidth="1"/>
    <col min="13071" max="13071" width="10.7109375" customWidth="1"/>
    <col min="13072" max="13072" width="8.5703125" customWidth="1"/>
    <col min="13073" max="13073" width="0.42578125" customWidth="1"/>
    <col min="13074" max="13074" width="1.5703125" customWidth="1"/>
    <col min="13075" max="13075" width="9.42578125" customWidth="1"/>
    <col min="13076" max="13076" width="1.140625" customWidth="1"/>
    <col min="13077" max="13077" width="1.5703125" customWidth="1"/>
    <col min="13078" max="13303" width="9.140625" customWidth="1"/>
    <col min="13304" max="13305" width="0.5703125" customWidth="1"/>
    <col min="13306" max="13306" width="10.28515625" customWidth="1"/>
    <col min="13307" max="13307" width="5.42578125" customWidth="1"/>
    <col min="13308" max="13308" width="0.85546875" customWidth="1"/>
    <col min="13309" max="13309" width="16.5703125" customWidth="1"/>
    <col min="13310" max="13310" width="8" customWidth="1"/>
    <col min="13311" max="13311" width="1.140625" customWidth="1"/>
    <col min="13312" max="13312" width="1.5703125" customWidth="1"/>
    <col min="13313" max="13313" width="7" customWidth="1"/>
    <col min="13314" max="13314" width="3.5703125" customWidth="1"/>
    <col min="13315" max="13315" width="6.85546875" customWidth="1"/>
    <col min="13316" max="13316" width="3.7109375" customWidth="1"/>
    <col min="13317" max="13317" width="10.7109375" customWidth="1"/>
    <col min="13318" max="13318" width="10.5703125" customWidth="1"/>
    <col min="13319" max="13319" width="10.7109375" customWidth="1"/>
    <col min="13320" max="13321" width="10.5703125" customWidth="1"/>
    <col min="13322" max="13322" width="9.7109375" customWidth="1"/>
    <col min="13323" max="13323" width="5.85546875" customWidth="1"/>
    <col min="13324" max="13324" width="10.7109375" customWidth="1"/>
    <col min="13325" max="13325" width="8.140625" customWidth="1"/>
    <col min="13326" max="13326" width="2.42578125" customWidth="1"/>
    <col min="13327" max="13327" width="10.7109375" customWidth="1"/>
    <col min="13328" max="13328" width="8.5703125" customWidth="1"/>
    <col min="13329" max="13329" width="0.42578125" customWidth="1"/>
    <col min="13330" max="13330" width="1.5703125" customWidth="1"/>
    <col min="13331" max="13331" width="9.42578125" customWidth="1"/>
    <col min="13332" max="13332" width="1.140625" customWidth="1"/>
    <col min="13333" max="13333" width="1.5703125" customWidth="1"/>
    <col min="13334" max="13559" width="9.140625" customWidth="1"/>
    <col min="13560" max="13561" width="0.5703125" customWidth="1"/>
    <col min="13562" max="13562" width="10.28515625" customWidth="1"/>
    <col min="13563" max="13563" width="5.42578125" customWidth="1"/>
    <col min="13564" max="13564" width="0.85546875" customWidth="1"/>
    <col min="13565" max="13565" width="16.5703125" customWidth="1"/>
    <col min="13566" max="13566" width="8" customWidth="1"/>
    <col min="13567" max="13567" width="1.140625" customWidth="1"/>
    <col min="13568" max="13568" width="1.5703125" customWidth="1"/>
    <col min="13569" max="13569" width="7" customWidth="1"/>
    <col min="13570" max="13570" width="3.5703125" customWidth="1"/>
    <col min="13571" max="13571" width="6.85546875" customWidth="1"/>
    <col min="13572" max="13572" width="3.7109375" customWidth="1"/>
    <col min="13573" max="13573" width="10.7109375" customWidth="1"/>
    <col min="13574" max="13574" width="10.5703125" customWidth="1"/>
    <col min="13575" max="13575" width="10.7109375" customWidth="1"/>
    <col min="13576" max="13577" width="10.5703125" customWidth="1"/>
    <col min="13578" max="13578" width="9.7109375" customWidth="1"/>
    <col min="13579" max="13579" width="5.85546875" customWidth="1"/>
    <col min="13580" max="13580" width="10.7109375" customWidth="1"/>
    <col min="13581" max="13581" width="8.140625" customWidth="1"/>
    <col min="13582" max="13582" width="2.42578125" customWidth="1"/>
    <col min="13583" max="13583" width="10.7109375" customWidth="1"/>
    <col min="13584" max="13584" width="8.5703125" customWidth="1"/>
    <col min="13585" max="13585" width="0.42578125" customWidth="1"/>
    <col min="13586" max="13586" width="1.5703125" customWidth="1"/>
    <col min="13587" max="13587" width="9.42578125" customWidth="1"/>
    <col min="13588" max="13588" width="1.140625" customWidth="1"/>
    <col min="13589" max="13589" width="1.5703125" customWidth="1"/>
    <col min="13590" max="13815" width="9.140625" customWidth="1"/>
    <col min="13816" max="13817" width="0.5703125" customWidth="1"/>
    <col min="13818" max="13818" width="10.28515625" customWidth="1"/>
    <col min="13819" max="13819" width="5.42578125" customWidth="1"/>
    <col min="13820" max="13820" width="0.85546875" customWidth="1"/>
    <col min="13821" max="13821" width="16.5703125" customWidth="1"/>
    <col min="13822" max="13822" width="8" customWidth="1"/>
    <col min="13823" max="13823" width="1.140625" customWidth="1"/>
    <col min="13824" max="13824" width="1.5703125" customWidth="1"/>
    <col min="13825" max="13825" width="7" customWidth="1"/>
    <col min="13826" max="13826" width="3.5703125" customWidth="1"/>
    <col min="13827" max="13827" width="6.85546875" customWidth="1"/>
    <col min="13828" max="13828" width="3.7109375" customWidth="1"/>
    <col min="13829" max="13829" width="10.7109375" customWidth="1"/>
    <col min="13830" max="13830" width="10.5703125" customWidth="1"/>
    <col min="13831" max="13831" width="10.7109375" customWidth="1"/>
    <col min="13832" max="13833" width="10.5703125" customWidth="1"/>
    <col min="13834" max="13834" width="9.7109375" customWidth="1"/>
    <col min="13835" max="13835" width="5.85546875" customWidth="1"/>
    <col min="13836" max="13836" width="10.7109375" customWidth="1"/>
    <col min="13837" max="13837" width="8.140625" customWidth="1"/>
    <col min="13838" max="13838" width="2.42578125" customWidth="1"/>
    <col min="13839" max="13839" width="10.7109375" customWidth="1"/>
    <col min="13840" max="13840" width="8.5703125" customWidth="1"/>
    <col min="13841" max="13841" width="0.42578125" customWidth="1"/>
    <col min="13842" max="13842" width="1.5703125" customWidth="1"/>
    <col min="13843" max="13843" width="9.42578125" customWidth="1"/>
    <col min="13844" max="13844" width="1.140625" customWidth="1"/>
    <col min="13845" max="13845" width="1.5703125" customWidth="1"/>
    <col min="13846" max="14071" width="9.140625" customWidth="1"/>
    <col min="14072" max="14073" width="0.5703125" customWidth="1"/>
    <col min="14074" max="14074" width="10.28515625" customWidth="1"/>
    <col min="14075" max="14075" width="5.42578125" customWidth="1"/>
    <col min="14076" max="14076" width="0.85546875" customWidth="1"/>
    <col min="14077" max="14077" width="16.5703125" customWidth="1"/>
    <col min="14078" max="14078" width="8" customWidth="1"/>
    <col min="14079" max="14079" width="1.140625" customWidth="1"/>
    <col min="14080" max="14080" width="1.5703125" customWidth="1"/>
    <col min="14081" max="14081" width="7" customWidth="1"/>
    <col min="14082" max="14082" width="3.5703125" customWidth="1"/>
    <col min="14083" max="14083" width="6.85546875" customWidth="1"/>
    <col min="14084" max="14084" width="3.7109375" customWidth="1"/>
    <col min="14085" max="14085" width="10.7109375" customWidth="1"/>
    <col min="14086" max="14086" width="10.5703125" customWidth="1"/>
    <col min="14087" max="14087" width="10.7109375" customWidth="1"/>
    <col min="14088" max="14089" width="10.5703125" customWidth="1"/>
    <col min="14090" max="14090" width="9.7109375" customWidth="1"/>
    <col min="14091" max="14091" width="5.85546875" customWidth="1"/>
    <col min="14092" max="14092" width="10.7109375" customWidth="1"/>
    <col min="14093" max="14093" width="8.140625" customWidth="1"/>
    <col min="14094" max="14094" width="2.42578125" customWidth="1"/>
    <col min="14095" max="14095" width="10.7109375" customWidth="1"/>
    <col min="14096" max="14096" width="8.5703125" customWidth="1"/>
    <col min="14097" max="14097" width="0.42578125" customWidth="1"/>
    <col min="14098" max="14098" width="1.5703125" customWidth="1"/>
    <col min="14099" max="14099" width="9.42578125" customWidth="1"/>
    <col min="14100" max="14100" width="1.140625" customWidth="1"/>
    <col min="14101" max="14101" width="1.5703125" customWidth="1"/>
    <col min="14102" max="14327" width="9.140625" customWidth="1"/>
    <col min="14328" max="14329" width="0.5703125" customWidth="1"/>
    <col min="14330" max="14330" width="10.28515625" customWidth="1"/>
    <col min="14331" max="14331" width="5.42578125" customWidth="1"/>
    <col min="14332" max="14332" width="0.85546875" customWidth="1"/>
    <col min="14333" max="14333" width="16.5703125" customWidth="1"/>
    <col min="14334" max="14334" width="8" customWidth="1"/>
    <col min="14335" max="14335" width="1.140625" customWidth="1"/>
    <col min="14336" max="14336" width="1.5703125" customWidth="1"/>
    <col min="14337" max="14337" width="7" customWidth="1"/>
    <col min="14338" max="14338" width="3.5703125" customWidth="1"/>
    <col min="14339" max="14339" width="6.85546875" customWidth="1"/>
    <col min="14340" max="14340" width="3.7109375" customWidth="1"/>
    <col min="14341" max="14341" width="10.7109375" customWidth="1"/>
    <col min="14342" max="14342" width="10.5703125" customWidth="1"/>
    <col min="14343" max="14343" width="10.7109375" customWidth="1"/>
    <col min="14344" max="14345" width="10.5703125" customWidth="1"/>
    <col min="14346" max="14346" width="9.7109375" customWidth="1"/>
    <col min="14347" max="14347" width="5.85546875" customWidth="1"/>
    <col min="14348" max="14348" width="10.7109375" customWidth="1"/>
    <col min="14349" max="14349" width="8.140625" customWidth="1"/>
    <col min="14350" max="14350" width="2.42578125" customWidth="1"/>
    <col min="14351" max="14351" width="10.7109375" customWidth="1"/>
    <col min="14352" max="14352" width="8.5703125" customWidth="1"/>
    <col min="14353" max="14353" width="0.42578125" customWidth="1"/>
    <col min="14354" max="14354" width="1.5703125" customWidth="1"/>
    <col min="14355" max="14355" width="9.42578125" customWidth="1"/>
    <col min="14356" max="14356" width="1.140625" customWidth="1"/>
    <col min="14357" max="14357" width="1.5703125" customWidth="1"/>
    <col min="14358" max="14583" width="9.140625" customWidth="1"/>
    <col min="14584" max="14585" width="0.5703125" customWidth="1"/>
    <col min="14586" max="14586" width="10.28515625" customWidth="1"/>
    <col min="14587" max="14587" width="5.42578125" customWidth="1"/>
    <col min="14588" max="14588" width="0.85546875" customWidth="1"/>
    <col min="14589" max="14589" width="16.5703125" customWidth="1"/>
    <col min="14590" max="14590" width="8" customWidth="1"/>
    <col min="14591" max="14591" width="1.140625" customWidth="1"/>
    <col min="14592" max="14592" width="1.5703125" customWidth="1"/>
    <col min="14593" max="14593" width="7" customWidth="1"/>
    <col min="14594" max="14594" width="3.5703125" customWidth="1"/>
    <col min="14595" max="14595" width="6.85546875" customWidth="1"/>
    <col min="14596" max="14596" width="3.7109375" customWidth="1"/>
    <col min="14597" max="14597" width="10.7109375" customWidth="1"/>
    <col min="14598" max="14598" width="10.5703125" customWidth="1"/>
    <col min="14599" max="14599" width="10.7109375" customWidth="1"/>
    <col min="14600" max="14601" width="10.5703125" customWidth="1"/>
    <col min="14602" max="14602" width="9.7109375" customWidth="1"/>
    <col min="14603" max="14603" width="5.85546875" customWidth="1"/>
    <col min="14604" max="14604" width="10.7109375" customWidth="1"/>
    <col min="14605" max="14605" width="8.140625" customWidth="1"/>
    <col min="14606" max="14606" width="2.42578125" customWidth="1"/>
    <col min="14607" max="14607" width="10.7109375" customWidth="1"/>
    <col min="14608" max="14608" width="8.5703125" customWidth="1"/>
    <col min="14609" max="14609" width="0.42578125" customWidth="1"/>
    <col min="14610" max="14610" width="1.5703125" customWidth="1"/>
    <col min="14611" max="14611" width="9.42578125" customWidth="1"/>
    <col min="14612" max="14612" width="1.140625" customWidth="1"/>
    <col min="14613" max="14613" width="1.5703125" customWidth="1"/>
    <col min="14614" max="14839" width="9.140625" customWidth="1"/>
    <col min="14840" max="14841" width="0.5703125" customWidth="1"/>
    <col min="14842" max="14842" width="10.28515625" customWidth="1"/>
    <col min="14843" max="14843" width="5.42578125" customWidth="1"/>
    <col min="14844" max="14844" width="0.85546875" customWidth="1"/>
    <col min="14845" max="14845" width="16.5703125" customWidth="1"/>
    <col min="14846" max="14846" width="8" customWidth="1"/>
    <col min="14847" max="14847" width="1.140625" customWidth="1"/>
    <col min="14848" max="14848" width="1.5703125" customWidth="1"/>
    <col min="14849" max="14849" width="7" customWidth="1"/>
    <col min="14850" max="14850" width="3.5703125" customWidth="1"/>
    <col min="14851" max="14851" width="6.85546875" customWidth="1"/>
    <col min="14852" max="14852" width="3.7109375" customWidth="1"/>
    <col min="14853" max="14853" width="10.7109375" customWidth="1"/>
    <col min="14854" max="14854" width="10.5703125" customWidth="1"/>
    <col min="14855" max="14855" width="10.7109375" customWidth="1"/>
    <col min="14856" max="14857" width="10.5703125" customWidth="1"/>
    <col min="14858" max="14858" width="9.7109375" customWidth="1"/>
    <col min="14859" max="14859" width="5.85546875" customWidth="1"/>
    <col min="14860" max="14860" width="10.7109375" customWidth="1"/>
    <col min="14861" max="14861" width="8.140625" customWidth="1"/>
    <col min="14862" max="14862" width="2.42578125" customWidth="1"/>
    <col min="14863" max="14863" width="10.7109375" customWidth="1"/>
    <col min="14864" max="14864" width="8.5703125" customWidth="1"/>
    <col min="14865" max="14865" width="0.42578125" customWidth="1"/>
    <col min="14866" max="14866" width="1.5703125" customWidth="1"/>
    <col min="14867" max="14867" width="9.42578125" customWidth="1"/>
    <col min="14868" max="14868" width="1.140625" customWidth="1"/>
    <col min="14869" max="14869" width="1.5703125" customWidth="1"/>
    <col min="14870" max="15095" width="9.140625" customWidth="1"/>
    <col min="15096" max="15097" width="0.5703125" customWidth="1"/>
    <col min="15098" max="15098" width="10.28515625" customWidth="1"/>
    <col min="15099" max="15099" width="5.42578125" customWidth="1"/>
    <col min="15100" max="15100" width="0.85546875" customWidth="1"/>
    <col min="15101" max="15101" width="16.5703125" customWidth="1"/>
    <col min="15102" max="15102" width="8" customWidth="1"/>
    <col min="15103" max="15103" width="1.140625" customWidth="1"/>
    <col min="15104" max="15104" width="1.5703125" customWidth="1"/>
    <col min="15105" max="15105" width="7" customWidth="1"/>
    <col min="15106" max="15106" width="3.5703125" customWidth="1"/>
    <col min="15107" max="15107" width="6.85546875" customWidth="1"/>
    <col min="15108" max="15108" width="3.7109375" customWidth="1"/>
    <col min="15109" max="15109" width="10.7109375" customWidth="1"/>
    <col min="15110" max="15110" width="10.5703125" customWidth="1"/>
    <col min="15111" max="15111" width="10.7109375" customWidth="1"/>
    <col min="15112" max="15113" width="10.5703125" customWidth="1"/>
    <col min="15114" max="15114" width="9.7109375" customWidth="1"/>
    <col min="15115" max="15115" width="5.85546875" customWidth="1"/>
    <col min="15116" max="15116" width="10.7109375" customWidth="1"/>
    <col min="15117" max="15117" width="8.140625" customWidth="1"/>
    <col min="15118" max="15118" width="2.42578125" customWidth="1"/>
    <col min="15119" max="15119" width="10.7109375" customWidth="1"/>
    <col min="15120" max="15120" width="8.5703125" customWidth="1"/>
    <col min="15121" max="15121" width="0.42578125" customWidth="1"/>
    <col min="15122" max="15122" width="1.5703125" customWidth="1"/>
    <col min="15123" max="15123" width="9.42578125" customWidth="1"/>
    <col min="15124" max="15124" width="1.140625" customWidth="1"/>
    <col min="15125" max="15125" width="1.5703125" customWidth="1"/>
    <col min="15126" max="15351" width="9.140625" customWidth="1"/>
    <col min="15352" max="15353" width="0.5703125" customWidth="1"/>
    <col min="15354" max="15354" width="10.28515625" customWidth="1"/>
    <col min="15355" max="15355" width="5.42578125" customWidth="1"/>
    <col min="15356" max="15356" width="0.85546875" customWidth="1"/>
    <col min="15357" max="15357" width="16.5703125" customWidth="1"/>
    <col min="15358" max="15358" width="8" customWidth="1"/>
    <col min="15359" max="15359" width="1.140625" customWidth="1"/>
    <col min="15360" max="15360" width="1.5703125" customWidth="1"/>
    <col min="15361" max="15361" width="7" customWidth="1"/>
    <col min="15362" max="15362" width="3.5703125" customWidth="1"/>
    <col min="15363" max="15363" width="6.85546875" customWidth="1"/>
    <col min="15364" max="15364" width="3.7109375" customWidth="1"/>
    <col min="15365" max="15365" width="10.7109375" customWidth="1"/>
    <col min="15366" max="15366" width="10.5703125" customWidth="1"/>
    <col min="15367" max="15367" width="10.7109375" customWidth="1"/>
    <col min="15368" max="15369" width="10.5703125" customWidth="1"/>
    <col min="15370" max="15370" width="9.7109375" customWidth="1"/>
    <col min="15371" max="15371" width="5.85546875" customWidth="1"/>
    <col min="15372" max="15372" width="10.7109375" customWidth="1"/>
    <col min="15373" max="15373" width="8.140625" customWidth="1"/>
    <col min="15374" max="15374" width="2.42578125" customWidth="1"/>
    <col min="15375" max="15375" width="10.7109375" customWidth="1"/>
    <col min="15376" max="15376" width="8.5703125" customWidth="1"/>
    <col min="15377" max="15377" width="0.42578125" customWidth="1"/>
    <col min="15378" max="15378" width="1.5703125" customWidth="1"/>
    <col min="15379" max="15379" width="9.42578125" customWidth="1"/>
    <col min="15380" max="15380" width="1.140625" customWidth="1"/>
    <col min="15381" max="15381" width="1.5703125" customWidth="1"/>
    <col min="15382" max="15607" width="9.140625" customWidth="1"/>
    <col min="15608" max="15609" width="0.5703125" customWidth="1"/>
    <col min="15610" max="15610" width="10.28515625" customWidth="1"/>
    <col min="15611" max="15611" width="5.42578125" customWidth="1"/>
    <col min="15612" max="15612" width="0.85546875" customWidth="1"/>
    <col min="15613" max="15613" width="16.5703125" customWidth="1"/>
    <col min="15614" max="15614" width="8" customWidth="1"/>
    <col min="15615" max="15615" width="1.140625" customWidth="1"/>
    <col min="15616" max="15616" width="1.5703125" customWidth="1"/>
    <col min="15617" max="15617" width="7" customWidth="1"/>
    <col min="15618" max="15618" width="3.5703125" customWidth="1"/>
    <col min="15619" max="15619" width="6.85546875" customWidth="1"/>
    <col min="15620" max="15620" width="3.7109375" customWidth="1"/>
    <col min="15621" max="15621" width="10.7109375" customWidth="1"/>
    <col min="15622" max="15622" width="10.5703125" customWidth="1"/>
    <col min="15623" max="15623" width="10.7109375" customWidth="1"/>
    <col min="15624" max="15625" width="10.5703125" customWidth="1"/>
    <col min="15626" max="15626" width="9.7109375" customWidth="1"/>
    <col min="15627" max="15627" width="5.85546875" customWidth="1"/>
    <col min="15628" max="15628" width="10.7109375" customWidth="1"/>
    <col min="15629" max="15629" width="8.140625" customWidth="1"/>
    <col min="15630" max="15630" width="2.42578125" customWidth="1"/>
    <col min="15631" max="15631" width="10.7109375" customWidth="1"/>
    <col min="15632" max="15632" width="8.5703125" customWidth="1"/>
    <col min="15633" max="15633" width="0.42578125" customWidth="1"/>
    <col min="15634" max="15634" width="1.5703125" customWidth="1"/>
    <col min="15635" max="15635" width="9.42578125" customWidth="1"/>
    <col min="15636" max="15636" width="1.140625" customWidth="1"/>
    <col min="15637" max="15637" width="1.5703125" customWidth="1"/>
    <col min="15638" max="15863" width="9.140625" customWidth="1"/>
    <col min="15864" max="15865" width="0.5703125" customWidth="1"/>
    <col min="15866" max="15866" width="10.28515625" customWidth="1"/>
    <col min="15867" max="15867" width="5.42578125" customWidth="1"/>
    <col min="15868" max="15868" width="0.85546875" customWidth="1"/>
    <col min="15869" max="15869" width="16.5703125" customWidth="1"/>
    <col min="15870" max="15870" width="8" customWidth="1"/>
    <col min="15871" max="15871" width="1.140625" customWidth="1"/>
    <col min="15872" max="15872" width="1.5703125" customWidth="1"/>
    <col min="15873" max="15873" width="7" customWidth="1"/>
    <col min="15874" max="15874" width="3.5703125" customWidth="1"/>
    <col min="15875" max="15875" width="6.85546875" customWidth="1"/>
    <col min="15876" max="15876" width="3.7109375" customWidth="1"/>
    <col min="15877" max="15877" width="10.7109375" customWidth="1"/>
    <col min="15878" max="15878" width="10.5703125" customWidth="1"/>
    <col min="15879" max="15879" width="10.7109375" customWidth="1"/>
    <col min="15880" max="15881" width="10.5703125" customWidth="1"/>
    <col min="15882" max="15882" width="9.7109375" customWidth="1"/>
    <col min="15883" max="15883" width="5.85546875" customWidth="1"/>
    <col min="15884" max="15884" width="10.7109375" customWidth="1"/>
    <col min="15885" max="15885" width="8.140625" customWidth="1"/>
    <col min="15886" max="15886" width="2.42578125" customWidth="1"/>
    <col min="15887" max="15887" width="10.7109375" customWidth="1"/>
    <col min="15888" max="15888" width="8.5703125" customWidth="1"/>
    <col min="15889" max="15889" width="0.42578125" customWidth="1"/>
    <col min="15890" max="15890" width="1.5703125" customWidth="1"/>
    <col min="15891" max="15891" width="9.42578125" customWidth="1"/>
    <col min="15892" max="15892" width="1.140625" customWidth="1"/>
    <col min="15893" max="15893" width="1.5703125" customWidth="1"/>
    <col min="15894" max="16119" width="9.140625" customWidth="1"/>
    <col min="16120" max="16121" width="0.5703125" customWidth="1"/>
    <col min="16122" max="16122" width="10.28515625" customWidth="1"/>
    <col min="16123" max="16123" width="5.42578125" customWidth="1"/>
    <col min="16124" max="16124" width="0.85546875" customWidth="1"/>
    <col min="16125" max="16125" width="16.5703125" customWidth="1"/>
    <col min="16126" max="16126" width="8" customWidth="1"/>
    <col min="16127" max="16127" width="1.140625" customWidth="1"/>
    <col min="16128" max="16128" width="1.5703125" customWidth="1"/>
    <col min="16129" max="16129" width="7" customWidth="1"/>
    <col min="16130" max="16130" width="3.5703125" customWidth="1"/>
    <col min="16131" max="16131" width="6.85546875" customWidth="1"/>
    <col min="16132" max="16132" width="3.7109375" customWidth="1"/>
    <col min="16133" max="16133" width="10.7109375" customWidth="1"/>
    <col min="16134" max="16134" width="10.5703125" customWidth="1"/>
    <col min="16135" max="16135" width="10.7109375" customWidth="1"/>
    <col min="16136" max="16137" width="10.5703125" customWidth="1"/>
    <col min="16138" max="16138" width="9.7109375" customWidth="1"/>
    <col min="16139" max="16139" width="5.85546875" customWidth="1"/>
    <col min="16140" max="16140" width="10.7109375" customWidth="1"/>
    <col min="16141" max="16141" width="8.140625" customWidth="1"/>
    <col min="16142" max="16142" width="2.42578125" customWidth="1"/>
    <col min="16143" max="16143" width="10.7109375" customWidth="1"/>
    <col min="16144" max="16144" width="8.5703125" customWidth="1"/>
    <col min="16145" max="16145" width="0.42578125" customWidth="1"/>
    <col min="16146" max="16146" width="1.5703125" customWidth="1"/>
    <col min="16147" max="16147" width="9.42578125" customWidth="1"/>
    <col min="16148" max="16148" width="1.140625" customWidth="1"/>
    <col min="16149" max="16149" width="1.5703125" customWidth="1"/>
    <col min="16150" max="16384" width="9.140625" customWidth="1"/>
  </cols>
  <sheetData>
    <row r="1" spans="1:20" x14ac:dyDescent="0.25">
      <c r="A1" s="53" t="s">
        <v>0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</row>
    <row r="2" spans="1:20" x14ac:dyDescent="0.25">
      <c r="A2" s="53" t="s">
        <v>1</v>
      </c>
      <c r="B2" s="53"/>
      <c r="C2" s="53"/>
      <c r="D2" s="53"/>
      <c r="E2" s="53"/>
      <c r="F2" s="53"/>
      <c r="G2" s="53"/>
      <c r="S2" s="54"/>
      <c r="T2" s="54"/>
    </row>
    <row r="3" spans="1:20" x14ac:dyDescent="0.25">
      <c r="A3" s="53"/>
      <c r="B3" s="53"/>
      <c r="C3" s="53"/>
      <c r="D3" s="53"/>
      <c r="E3" s="53"/>
      <c r="F3" s="53"/>
      <c r="G3" s="53"/>
    </row>
    <row r="4" spans="1:20" x14ac:dyDescent="0.25">
      <c r="A4" s="53"/>
      <c r="B4" s="53"/>
      <c r="C4" s="53"/>
      <c r="D4" s="53"/>
      <c r="E4" s="53"/>
      <c r="F4" s="53"/>
      <c r="G4" s="53"/>
    </row>
    <row r="6" spans="1:20" ht="18" x14ac:dyDescent="0.25">
      <c r="A6" s="55" t="s">
        <v>3</v>
      </c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</row>
    <row r="8" spans="1:20" x14ac:dyDescent="0.25">
      <c r="C8" s="56" t="s">
        <v>4</v>
      </c>
      <c r="D8" s="56"/>
      <c r="E8" s="57" t="s">
        <v>5</v>
      </c>
      <c r="F8" s="57"/>
      <c r="G8" s="57"/>
    </row>
    <row r="9" spans="1:20" x14ac:dyDescent="0.25">
      <c r="C9" s="56" t="s">
        <v>6</v>
      </c>
      <c r="D9" s="56"/>
      <c r="E9" s="57" t="s">
        <v>7</v>
      </c>
      <c r="F9" s="57"/>
      <c r="G9" s="57"/>
    </row>
    <row r="10" spans="1:20" ht="15" customHeight="1" x14ac:dyDescent="0.25">
      <c r="C10" s="56" t="s">
        <v>8</v>
      </c>
      <c r="D10" s="56"/>
      <c r="E10" s="57" t="s">
        <v>9</v>
      </c>
      <c r="F10" s="57"/>
      <c r="G10" s="57"/>
      <c r="H10" s="56" t="s">
        <v>137</v>
      </c>
      <c r="I10" s="56"/>
    </row>
    <row r="11" spans="1:20" ht="15" customHeight="1" x14ac:dyDescent="0.25">
      <c r="C11" s="56"/>
      <c r="D11" s="56"/>
      <c r="E11" s="57" t="s">
        <v>0</v>
      </c>
      <c r="F11" s="57"/>
      <c r="G11" s="57"/>
      <c r="H11" s="56" t="s">
        <v>138</v>
      </c>
      <c r="I11" s="56"/>
    </row>
    <row r="12" spans="1:20" x14ac:dyDescent="0.25">
      <c r="C12" s="56"/>
      <c r="D12" s="56"/>
      <c r="E12" s="57"/>
      <c r="F12" s="57"/>
      <c r="G12" s="57"/>
    </row>
    <row r="14" spans="1:20" x14ac:dyDescent="0.25">
      <c r="A14" s="58"/>
      <c r="B14" s="58"/>
      <c r="C14" s="58"/>
      <c r="D14" s="59"/>
      <c r="E14" s="59"/>
      <c r="F14" s="1"/>
      <c r="G14" s="60" t="s">
        <v>12</v>
      </c>
      <c r="H14" s="60"/>
      <c r="I14" s="60"/>
      <c r="J14" s="60"/>
      <c r="K14" s="60"/>
      <c r="L14" s="60"/>
      <c r="M14" s="60" t="s">
        <v>13</v>
      </c>
      <c r="N14" s="60"/>
      <c r="O14" s="60"/>
      <c r="P14" s="1"/>
      <c r="Q14" s="60" t="s">
        <v>14</v>
      </c>
      <c r="R14" s="60"/>
      <c r="S14" s="60"/>
      <c r="T14" s="1"/>
    </row>
    <row r="15" spans="1:20" x14ac:dyDescent="0.25">
      <c r="A15" s="64"/>
      <c r="B15" s="64"/>
      <c r="C15" s="64"/>
      <c r="D15" s="63"/>
      <c r="E15" s="63"/>
      <c r="F15" s="2"/>
      <c r="G15" s="2"/>
      <c r="H15" s="63" t="s">
        <v>15</v>
      </c>
      <c r="I15" s="63"/>
      <c r="J15" s="63" t="s">
        <v>16</v>
      </c>
      <c r="K15" s="63"/>
      <c r="L15" s="2"/>
      <c r="M15" s="2"/>
      <c r="N15" s="2"/>
      <c r="O15" s="2"/>
      <c r="P15" s="2"/>
      <c r="Q15" s="2"/>
      <c r="R15" s="2"/>
      <c r="S15" s="2"/>
      <c r="T15" s="2"/>
    </row>
    <row r="16" spans="1:20" ht="63" x14ac:dyDescent="0.25">
      <c r="A16" s="62" t="s">
        <v>17</v>
      </c>
      <c r="B16" s="62"/>
      <c r="C16" s="62"/>
      <c r="D16" s="63" t="s">
        <v>134</v>
      </c>
      <c r="E16" s="63"/>
      <c r="F16" s="3" t="s">
        <v>18</v>
      </c>
      <c r="G16" s="3" t="s">
        <v>19</v>
      </c>
      <c r="H16" s="3" t="s">
        <v>20</v>
      </c>
      <c r="I16" s="3" t="s">
        <v>21</v>
      </c>
      <c r="J16" s="3" t="s">
        <v>20</v>
      </c>
      <c r="K16" s="3" t="s">
        <v>21</v>
      </c>
      <c r="L16" s="3" t="s">
        <v>22</v>
      </c>
      <c r="M16" s="3" t="s">
        <v>23</v>
      </c>
      <c r="N16" s="3" t="s">
        <v>24</v>
      </c>
      <c r="O16" s="3" t="s">
        <v>25</v>
      </c>
      <c r="P16" s="3" t="s">
        <v>26</v>
      </c>
      <c r="Q16" s="3" t="s">
        <v>27</v>
      </c>
      <c r="R16" s="3" t="s">
        <v>28</v>
      </c>
      <c r="S16" s="3" t="s">
        <v>25</v>
      </c>
      <c r="T16" s="3" t="s">
        <v>29</v>
      </c>
    </row>
    <row r="17" spans="1:20" x14ac:dyDescent="0.25">
      <c r="A17" s="62">
        <v>1</v>
      </c>
      <c r="B17" s="62"/>
      <c r="C17" s="62"/>
      <c r="D17" s="62"/>
      <c r="E17" s="62"/>
      <c r="F17" s="3">
        <v>2</v>
      </c>
      <c r="G17" s="3">
        <v>3</v>
      </c>
      <c r="H17" s="3">
        <v>4</v>
      </c>
      <c r="I17" s="3">
        <v>5</v>
      </c>
      <c r="J17" s="3">
        <v>6</v>
      </c>
      <c r="K17" s="3">
        <v>7</v>
      </c>
      <c r="L17" s="3">
        <v>8</v>
      </c>
      <c r="M17" s="3">
        <v>9</v>
      </c>
      <c r="N17" s="3">
        <v>10</v>
      </c>
      <c r="O17" s="3">
        <v>11</v>
      </c>
      <c r="P17" s="3">
        <v>12</v>
      </c>
      <c r="Q17" s="3">
        <v>13</v>
      </c>
      <c r="R17" s="3">
        <v>14</v>
      </c>
      <c r="S17" s="3">
        <v>15</v>
      </c>
      <c r="T17" s="3">
        <v>16</v>
      </c>
    </row>
    <row r="18" spans="1:20" x14ac:dyDescent="0.25">
      <c r="A18" s="65" t="s">
        <v>30</v>
      </c>
      <c r="B18" s="65"/>
      <c r="C18" s="65"/>
      <c r="D18" s="66"/>
      <c r="E18" s="66"/>
      <c r="F18" s="21" t="s">
        <v>31</v>
      </c>
      <c r="G18" s="22">
        <f>+G19+G31</f>
        <v>7830279632</v>
      </c>
      <c r="H18" s="22">
        <f t="shared" ref="H18:T18" si="0">+H19+H31</f>
        <v>0</v>
      </c>
      <c r="I18" s="22">
        <f t="shared" si="0"/>
        <v>0</v>
      </c>
      <c r="J18" s="22">
        <f t="shared" si="0"/>
        <v>61671380715.950005</v>
      </c>
      <c r="K18" s="22">
        <f t="shared" si="0"/>
        <v>255149226</v>
      </c>
      <c r="L18" s="22">
        <f t="shared" si="0"/>
        <v>69246511121.949997</v>
      </c>
      <c r="M18" s="22">
        <f t="shared" si="0"/>
        <v>0</v>
      </c>
      <c r="N18" s="22">
        <f t="shared" si="0"/>
        <v>0</v>
      </c>
      <c r="O18" s="22">
        <f t="shared" si="0"/>
        <v>0</v>
      </c>
      <c r="P18" s="22">
        <f t="shared" si="0"/>
        <v>0</v>
      </c>
      <c r="Q18" s="22">
        <f t="shared" si="0"/>
        <v>40210116894.75</v>
      </c>
      <c r="R18" s="22">
        <f t="shared" si="0"/>
        <v>6162764323</v>
      </c>
      <c r="S18" s="22">
        <f t="shared" si="0"/>
        <v>46372881217.75</v>
      </c>
      <c r="T18" s="22">
        <f t="shared" si="0"/>
        <v>22873629904.199997</v>
      </c>
    </row>
    <row r="19" spans="1:20" x14ac:dyDescent="0.25">
      <c r="A19" s="65" t="s">
        <v>32</v>
      </c>
      <c r="B19" s="65"/>
      <c r="C19" s="65"/>
      <c r="D19" s="66"/>
      <c r="E19" s="66"/>
      <c r="F19" s="21" t="s">
        <v>33</v>
      </c>
      <c r="G19" s="22">
        <f>+G20+G23+G26</f>
        <v>1728300000</v>
      </c>
      <c r="H19" s="22">
        <f t="shared" ref="H19:T19" si="1">+H20+H23+H26</f>
        <v>0</v>
      </c>
      <c r="I19" s="22">
        <f t="shared" si="1"/>
        <v>0</v>
      </c>
      <c r="J19" s="22">
        <f t="shared" si="1"/>
        <v>0</v>
      </c>
      <c r="K19" s="22">
        <f t="shared" si="1"/>
        <v>255149226</v>
      </c>
      <c r="L19" s="22">
        <f t="shared" si="1"/>
        <v>1473150774</v>
      </c>
      <c r="M19" s="22">
        <f t="shared" si="1"/>
        <v>0</v>
      </c>
      <c r="N19" s="22">
        <f t="shared" si="1"/>
        <v>0</v>
      </c>
      <c r="O19" s="22">
        <f t="shared" si="1"/>
        <v>0</v>
      </c>
      <c r="P19" s="22">
        <f t="shared" si="1"/>
        <v>0</v>
      </c>
      <c r="Q19" s="22">
        <f t="shared" si="1"/>
        <v>553068797.49000001</v>
      </c>
      <c r="R19" s="22">
        <f t="shared" si="1"/>
        <v>497349403</v>
      </c>
      <c r="S19" s="22">
        <f t="shared" si="1"/>
        <v>1050418200.49</v>
      </c>
      <c r="T19" s="22">
        <f t="shared" si="1"/>
        <v>422732573.51000005</v>
      </c>
    </row>
    <row r="20" spans="1:20" x14ac:dyDescent="0.25">
      <c r="A20" s="68" t="s">
        <v>34</v>
      </c>
      <c r="B20" s="68"/>
      <c r="C20" s="68"/>
      <c r="D20" s="69"/>
      <c r="E20" s="69"/>
      <c r="F20" s="4" t="s">
        <v>35</v>
      </c>
      <c r="G20" s="5">
        <v>1328300000</v>
      </c>
      <c r="H20" s="5">
        <v>0</v>
      </c>
      <c r="I20" s="5">
        <v>0</v>
      </c>
      <c r="J20" s="5">
        <v>0</v>
      </c>
      <c r="K20" s="5">
        <v>255149226</v>
      </c>
      <c r="L20" s="5">
        <v>1073150774</v>
      </c>
      <c r="M20" s="5">
        <v>0</v>
      </c>
      <c r="N20" s="5">
        <v>0</v>
      </c>
      <c r="O20" s="5">
        <v>0</v>
      </c>
      <c r="P20" s="6">
        <v>0</v>
      </c>
      <c r="Q20" s="5">
        <v>275311233.14999998</v>
      </c>
      <c r="R20" s="5">
        <v>397349404</v>
      </c>
      <c r="S20" s="5">
        <v>672660637.14999998</v>
      </c>
      <c r="T20" s="5">
        <v>400490136.85000002</v>
      </c>
    </row>
    <row r="21" spans="1:20" x14ac:dyDescent="0.25">
      <c r="A21" s="68" t="s">
        <v>36</v>
      </c>
      <c r="B21" s="68"/>
      <c r="C21" s="68"/>
      <c r="D21" s="69"/>
      <c r="E21" s="69"/>
      <c r="F21" s="4" t="s">
        <v>37</v>
      </c>
      <c r="G21" s="5">
        <v>1328300000</v>
      </c>
      <c r="H21" s="5">
        <v>0</v>
      </c>
      <c r="I21" s="5">
        <v>0</v>
      </c>
      <c r="J21" s="5">
        <v>0</v>
      </c>
      <c r="K21" s="5">
        <v>255149226</v>
      </c>
      <c r="L21" s="5">
        <v>1073150774</v>
      </c>
      <c r="M21" s="5">
        <v>0</v>
      </c>
      <c r="N21" s="5">
        <v>0</v>
      </c>
      <c r="O21" s="5">
        <v>0</v>
      </c>
      <c r="P21" s="6">
        <v>0</v>
      </c>
      <c r="Q21" s="5">
        <v>275311233.14999998</v>
      </c>
      <c r="R21" s="5">
        <v>397349404</v>
      </c>
      <c r="S21" s="5">
        <v>672660637.14999998</v>
      </c>
      <c r="T21" s="5">
        <v>400490136.85000002</v>
      </c>
    </row>
    <row r="22" spans="1:20" x14ac:dyDescent="0.25">
      <c r="A22" s="68" t="s">
        <v>133</v>
      </c>
      <c r="B22" s="68"/>
      <c r="C22" s="68"/>
      <c r="D22" s="69" t="s">
        <v>80</v>
      </c>
      <c r="E22" s="69"/>
      <c r="F22" s="4" t="s">
        <v>38</v>
      </c>
      <c r="G22" s="5">
        <v>1328300000</v>
      </c>
      <c r="H22" s="5">
        <v>0</v>
      </c>
      <c r="I22" s="5">
        <v>0</v>
      </c>
      <c r="J22" s="5">
        <v>0</v>
      </c>
      <c r="K22" s="5">
        <v>255149226</v>
      </c>
      <c r="L22" s="5">
        <v>1073150774</v>
      </c>
      <c r="M22" s="5">
        <v>0</v>
      </c>
      <c r="N22" s="5">
        <v>0</v>
      </c>
      <c r="O22" s="5">
        <v>0</v>
      </c>
      <c r="P22" s="6">
        <v>0</v>
      </c>
      <c r="Q22" s="5">
        <v>275311233.14999998</v>
      </c>
      <c r="R22" s="5">
        <v>397349404</v>
      </c>
      <c r="S22" s="5">
        <v>672660637.14999998</v>
      </c>
      <c r="T22" s="5">
        <v>400490136.85000002</v>
      </c>
    </row>
    <row r="23" spans="1:20" x14ac:dyDescent="0.25">
      <c r="A23" s="68" t="s">
        <v>39</v>
      </c>
      <c r="B23" s="68"/>
      <c r="C23" s="68"/>
      <c r="D23" s="69"/>
      <c r="E23" s="69"/>
      <c r="F23" s="4" t="s">
        <v>40</v>
      </c>
      <c r="G23" s="5">
        <v>400000000</v>
      </c>
      <c r="H23" s="5">
        <v>0</v>
      </c>
      <c r="I23" s="5">
        <v>0</v>
      </c>
      <c r="J23" s="5">
        <v>0</v>
      </c>
      <c r="K23" s="5">
        <v>0</v>
      </c>
      <c r="L23" s="5">
        <v>400000000</v>
      </c>
      <c r="M23" s="5">
        <v>0</v>
      </c>
      <c r="N23" s="5">
        <v>0</v>
      </c>
      <c r="O23" s="5">
        <v>0</v>
      </c>
      <c r="P23" s="6">
        <v>0</v>
      </c>
      <c r="Q23" s="5">
        <v>266666664</v>
      </c>
      <c r="R23" s="5">
        <v>99999999</v>
      </c>
      <c r="S23" s="5">
        <v>366666663</v>
      </c>
      <c r="T23" s="5">
        <v>33333337</v>
      </c>
    </row>
    <row r="24" spans="1:20" x14ac:dyDescent="0.25">
      <c r="A24" s="68" t="s">
        <v>41</v>
      </c>
      <c r="B24" s="68"/>
      <c r="C24" s="68"/>
      <c r="D24" s="69"/>
      <c r="E24" s="69"/>
      <c r="F24" s="4" t="s">
        <v>42</v>
      </c>
      <c r="G24" s="5">
        <v>400000000</v>
      </c>
      <c r="H24" s="5">
        <v>0</v>
      </c>
      <c r="I24" s="5">
        <v>0</v>
      </c>
      <c r="J24" s="5">
        <v>0</v>
      </c>
      <c r="K24" s="5">
        <v>0</v>
      </c>
      <c r="L24" s="5">
        <v>400000000</v>
      </c>
      <c r="M24" s="5">
        <v>0</v>
      </c>
      <c r="N24" s="5">
        <v>0</v>
      </c>
      <c r="O24" s="5">
        <v>0</v>
      </c>
      <c r="P24" s="6">
        <v>0</v>
      </c>
      <c r="Q24" s="5">
        <v>266666664</v>
      </c>
      <c r="R24" s="5">
        <v>99999999</v>
      </c>
      <c r="S24" s="5">
        <v>366666663</v>
      </c>
      <c r="T24" s="5">
        <v>33333337</v>
      </c>
    </row>
    <row r="25" spans="1:20" x14ac:dyDescent="0.25">
      <c r="A25" s="68" t="s">
        <v>132</v>
      </c>
      <c r="B25" s="68"/>
      <c r="C25" s="68"/>
      <c r="D25" s="69" t="s">
        <v>80</v>
      </c>
      <c r="E25" s="69"/>
      <c r="F25" s="4" t="s">
        <v>43</v>
      </c>
      <c r="G25" s="5">
        <v>400000000</v>
      </c>
      <c r="H25" s="5">
        <v>0</v>
      </c>
      <c r="I25" s="5">
        <v>0</v>
      </c>
      <c r="J25" s="5">
        <v>0</v>
      </c>
      <c r="K25" s="5">
        <v>0</v>
      </c>
      <c r="L25" s="5">
        <v>400000000</v>
      </c>
      <c r="M25" s="5">
        <v>0</v>
      </c>
      <c r="N25" s="5">
        <v>0</v>
      </c>
      <c r="O25" s="5">
        <v>0</v>
      </c>
      <c r="P25" s="6">
        <v>0</v>
      </c>
      <c r="Q25" s="5">
        <v>266666664</v>
      </c>
      <c r="R25" s="5">
        <v>99999999</v>
      </c>
      <c r="S25" s="5">
        <v>366666663</v>
      </c>
      <c r="T25" s="5">
        <v>33333337</v>
      </c>
    </row>
    <row r="26" spans="1:20" x14ac:dyDescent="0.25">
      <c r="A26" s="68" t="s">
        <v>44</v>
      </c>
      <c r="B26" s="68"/>
      <c r="C26" s="68"/>
      <c r="D26" s="69"/>
      <c r="E26" s="69"/>
      <c r="F26" s="4" t="s">
        <v>45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6"/>
      <c r="Q26" s="5">
        <v>11090900.34</v>
      </c>
      <c r="R26" s="5">
        <v>0</v>
      </c>
      <c r="S26" s="5">
        <v>11090900.34</v>
      </c>
      <c r="T26" s="5">
        <v>-11090900.34</v>
      </c>
    </row>
    <row r="27" spans="1:20" x14ac:dyDescent="0.25">
      <c r="A27" s="68" t="s">
        <v>46</v>
      </c>
      <c r="B27" s="68"/>
      <c r="C27" s="68"/>
      <c r="D27" s="69"/>
      <c r="E27" s="69"/>
      <c r="F27" s="4" t="s">
        <v>47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6"/>
      <c r="Q27" s="5">
        <v>4728417.34</v>
      </c>
      <c r="R27" s="5">
        <v>0</v>
      </c>
      <c r="S27" s="5">
        <v>4728417.34</v>
      </c>
      <c r="T27" s="5">
        <v>-4728417.34</v>
      </c>
    </row>
    <row r="28" spans="1:20" x14ac:dyDescent="0.25">
      <c r="A28" s="68" t="s">
        <v>131</v>
      </c>
      <c r="B28" s="68"/>
      <c r="C28" s="68"/>
      <c r="D28" s="69" t="s">
        <v>80</v>
      </c>
      <c r="E28" s="69"/>
      <c r="F28" s="4" t="s">
        <v>48</v>
      </c>
      <c r="G28" s="5">
        <v>0</v>
      </c>
      <c r="H28" s="5">
        <v>0</v>
      </c>
      <c r="I28" s="5">
        <v>0</v>
      </c>
      <c r="J28" s="5">
        <v>0</v>
      </c>
      <c r="K28" s="5">
        <v>0</v>
      </c>
      <c r="L28" s="5">
        <v>0</v>
      </c>
      <c r="M28" s="5">
        <v>0</v>
      </c>
      <c r="N28" s="5">
        <v>0</v>
      </c>
      <c r="O28" s="5">
        <v>0</v>
      </c>
      <c r="P28" s="6"/>
      <c r="Q28" s="5">
        <v>4728417.34</v>
      </c>
      <c r="R28" s="5">
        <v>0</v>
      </c>
      <c r="S28" s="5">
        <v>4728417.34</v>
      </c>
      <c r="T28" s="5">
        <v>-4728417.34</v>
      </c>
    </row>
    <row r="29" spans="1:20" x14ac:dyDescent="0.25">
      <c r="A29" s="68" t="s">
        <v>49</v>
      </c>
      <c r="B29" s="68"/>
      <c r="C29" s="68"/>
      <c r="D29" s="69"/>
      <c r="E29" s="69"/>
      <c r="F29" s="4" t="s">
        <v>50</v>
      </c>
      <c r="G29" s="5">
        <v>0</v>
      </c>
      <c r="H29" s="5">
        <v>0</v>
      </c>
      <c r="I29" s="5">
        <v>0</v>
      </c>
      <c r="J29" s="5">
        <v>0</v>
      </c>
      <c r="K29" s="5">
        <v>0</v>
      </c>
      <c r="L29" s="5">
        <v>0</v>
      </c>
      <c r="M29" s="5">
        <v>0</v>
      </c>
      <c r="N29" s="5">
        <v>0</v>
      </c>
      <c r="O29" s="5">
        <v>0</v>
      </c>
      <c r="P29" s="6"/>
      <c r="Q29" s="5">
        <v>6362483</v>
      </c>
      <c r="R29" s="5">
        <v>0</v>
      </c>
      <c r="S29" s="5">
        <v>6362483</v>
      </c>
      <c r="T29" s="5">
        <v>-6362483</v>
      </c>
    </row>
    <row r="30" spans="1:20" x14ac:dyDescent="0.25">
      <c r="A30" s="68" t="s">
        <v>130</v>
      </c>
      <c r="B30" s="68"/>
      <c r="C30" s="68"/>
      <c r="D30" s="69" t="s">
        <v>80</v>
      </c>
      <c r="E30" s="69"/>
      <c r="F30" s="4" t="s">
        <v>51</v>
      </c>
      <c r="G30" s="5">
        <v>0</v>
      </c>
      <c r="H30" s="5">
        <v>0</v>
      </c>
      <c r="I30" s="5">
        <v>0</v>
      </c>
      <c r="J30" s="5">
        <v>0</v>
      </c>
      <c r="K30" s="5">
        <v>0</v>
      </c>
      <c r="L30" s="5">
        <v>0</v>
      </c>
      <c r="M30" s="5">
        <v>0</v>
      </c>
      <c r="N30" s="5">
        <v>0</v>
      </c>
      <c r="O30" s="5">
        <v>0</v>
      </c>
      <c r="P30" s="6"/>
      <c r="Q30" s="5">
        <v>6362483</v>
      </c>
      <c r="R30" s="5">
        <v>0</v>
      </c>
      <c r="S30" s="5">
        <v>6362483</v>
      </c>
      <c r="T30" s="5">
        <v>-6362483</v>
      </c>
    </row>
    <row r="31" spans="1:20" x14ac:dyDescent="0.25">
      <c r="A31" s="65" t="s">
        <v>52</v>
      </c>
      <c r="B31" s="65"/>
      <c r="C31" s="65"/>
      <c r="D31" s="66"/>
      <c r="E31" s="66"/>
      <c r="F31" s="21" t="s">
        <v>53</v>
      </c>
      <c r="G31" s="22">
        <f>+G32+G47</f>
        <v>6101979632</v>
      </c>
      <c r="H31" s="22">
        <f t="shared" ref="H31:T31" si="2">+H32+H47</f>
        <v>0</v>
      </c>
      <c r="I31" s="22">
        <f t="shared" si="2"/>
        <v>0</v>
      </c>
      <c r="J31" s="22">
        <f t="shared" si="2"/>
        <v>61671380715.950005</v>
      </c>
      <c r="K31" s="22">
        <f t="shared" si="2"/>
        <v>0</v>
      </c>
      <c r="L31" s="22">
        <f t="shared" si="2"/>
        <v>67773360347.949997</v>
      </c>
      <c r="M31" s="22">
        <f t="shared" si="2"/>
        <v>0</v>
      </c>
      <c r="N31" s="22">
        <f t="shared" si="2"/>
        <v>0</v>
      </c>
      <c r="O31" s="22">
        <f t="shared" si="2"/>
        <v>0</v>
      </c>
      <c r="P31" s="22">
        <f t="shared" si="2"/>
        <v>0</v>
      </c>
      <c r="Q31" s="22">
        <f t="shared" si="2"/>
        <v>39657048097.260002</v>
      </c>
      <c r="R31" s="22">
        <f t="shared" si="2"/>
        <v>5665414920</v>
      </c>
      <c r="S31" s="22">
        <f t="shared" si="2"/>
        <v>45322463017.260002</v>
      </c>
      <c r="T31" s="22">
        <f t="shared" si="2"/>
        <v>22450897330.689999</v>
      </c>
    </row>
    <row r="32" spans="1:20" x14ac:dyDescent="0.25">
      <c r="A32" s="68" t="s">
        <v>54</v>
      </c>
      <c r="B32" s="68"/>
      <c r="C32" s="68"/>
      <c r="D32" s="69"/>
      <c r="E32" s="69"/>
      <c r="F32" s="4" t="s">
        <v>55</v>
      </c>
      <c r="G32" s="5">
        <f>+G33</f>
        <v>6101979632</v>
      </c>
      <c r="H32" s="5">
        <f t="shared" ref="H32:T32" si="3">+H33</f>
        <v>0</v>
      </c>
      <c r="I32" s="5">
        <f t="shared" si="3"/>
        <v>0</v>
      </c>
      <c r="J32" s="5">
        <f t="shared" si="3"/>
        <v>43662647838.370003</v>
      </c>
      <c r="K32" s="5">
        <f t="shared" si="3"/>
        <v>0</v>
      </c>
      <c r="L32" s="5">
        <f t="shared" si="3"/>
        <v>49764627470.369995</v>
      </c>
      <c r="M32" s="5">
        <f t="shared" si="3"/>
        <v>0</v>
      </c>
      <c r="N32" s="5">
        <f t="shared" si="3"/>
        <v>0</v>
      </c>
      <c r="O32" s="5">
        <f t="shared" si="3"/>
        <v>0</v>
      </c>
      <c r="P32" s="5">
        <f t="shared" si="3"/>
        <v>0</v>
      </c>
      <c r="Q32" s="5">
        <f t="shared" si="3"/>
        <v>21545112215</v>
      </c>
      <c r="R32" s="5">
        <f t="shared" si="3"/>
        <v>5665414920</v>
      </c>
      <c r="S32" s="5">
        <f t="shared" si="3"/>
        <v>27210527135</v>
      </c>
      <c r="T32" s="5">
        <f t="shared" si="3"/>
        <v>22554100335.369999</v>
      </c>
    </row>
    <row r="33" spans="1:20" x14ac:dyDescent="0.25">
      <c r="A33" s="68" t="s">
        <v>56</v>
      </c>
      <c r="B33" s="68"/>
      <c r="C33" s="68"/>
      <c r="D33" s="69"/>
      <c r="E33" s="69"/>
      <c r="F33" s="4" t="s">
        <v>57</v>
      </c>
      <c r="G33" s="5">
        <f>SUM(G34:G46)</f>
        <v>6101979632</v>
      </c>
      <c r="H33" s="5">
        <f t="shared" ref="H33:T33" si="4">SUM(H34:H46)</f>
        <v>0</v>
      </c>
      <c r="I33" s="5">
        <f t="shared" si="4"/>
        <v>0</v>
      </c>
      <c r="J33" s="5">
        <f t="shared" si="4"/>
        <v>43662647838.370003</v>
      </c>
      <c r="K33" s="5">
        <f t="shared" si="4"/>
        <v>0</v>
      </c>
      <c r="L33" s="5">
        <f t="shared" si="4"/>
        <v>49764627470.369995</v>
      </c>
      <c r="M33" s="5">
        <f t="shared" si="4"/>
        <v>0</v>
      </c>
      <c r="N33" s="5">
        <f t="shared" si="4"/>
        <v>0</v>
      </c>
      <c r="O33" s="5">
        <f t="shared" si="4"/>
        <v>0</v>
      </c>
      <c r="P33" s="5">
        <f t="shared" si="4"/>
        <v>0</v>
      </c>
      <c r="Q33" s="5">
        <f t="shared" si="4"/>
        <v>21545112215</v>
      </c>
      <c r="R33" s="5">
        <f t="shared" si="4"/>
        <v>5665414920</v>
      </c>
      <c r="S33" s="5">
        <f t="shared" si="4"/>
        <v>27210527135</v>
      </c>
      <c r="T33" s="5">
        <f t="shared" si="4"/>
        <v>22554100335.369999</v>
      </c>
    </row>
    <row r="34" spans="1:20" ht="33" x14ac:dyDescent="0.25">
      <c r="A34" s="68" t="s">
        <v>129</v>
      </c>
      <c r="B34" s="68"/>
      <c r="C34" s="68"/>
      <c r="D34" s="69" t="s">
        <v>81</v>
      </c>
      <c r="E34" s="69"/>
      <c r="F34" s="4" t="s">
        <v>58</v>
      </c>
      <c r="G34" s="5">
        <v>6101979632</v>
      </c>
      <c r="H34" s="5">
        <v>0</v>
      </c>
      <c r="I34" s="5">
        <v>0</v>
      </c>
      <c r="J34" s="5">
        <v>653740025.37</v>
      </c>
      <c r="K34" s="5">
        <v>0</v>
      </c>
      <c r="L34" s="5">
        <v>6755719657.3699999</v>
      </c>
      <c r="M34" s="5">
        <v>0</v>
      </c>
      <c r="N34" s="5">
        <v>0</v>
      </c>
      <c r="O34" s="5">
        <v>0</v>
      </c>
      <c r="P34" s="6">
        <v>0</v>
      </c>
      <c r="Q34" s="5">
        <v>4404386801</v>
      </c>
      <c r="R34" s="5">
        <v>1111879058</v>
      </c>
      <c r="S34" s="5">
        <v>5516265859</v>
      </c>
      <c r="T34" s="5">
        <v>1239453798.3699999</v>
      </c>
    </row>
    <row r="35" spans="1:20" ht="24.75" x14ac:dyDescent="0.25">
      <c r="A35" s="68" t="s">
        <v>128</v>
      </c>
      <c r="B35" s="68"/>
      <c r="C35" s="68"/>
      <c r="D35" s="69" t="s">
        <v>82</v>
      </c>
      <c r="E35" s="69"/>
      <c r="F35" s="4" t="s">
        <v>59</v>
      </c>
      <c r="G35" s="5">
        <v>0</v>
      </c>
      <c r="H35" s="5">
        <v>0</v>
      </c>
      <c r="I35" s="5">
        <v>0</v>
      </c>
      <c r="J35" s="5">
        <v>249846939</v>
      </c>
      <c r="K35" s="5">
        <v>0</v>
      </c>
      <c r="L35" s="5">
        <v>249846939</v>
      </c>
      <c r="M35" s="5">
        <v>0</v>
      </c>
      <c r="N35" s="5">
        <v>0</v>
      </c>
      <c r="O35" s="5">
        <v>0</v>
      </c>
      <c r="P35" s="6">
        <v>0</v>
      </c>
      <c r="Q35" s="5">
        <v>244850000</v>
      </c>
      <c r="R35" s="5">
        <v>0</v>
      </c>
      <c r="S35" s="5">
        <v>244850000</v>
      </c>
      <c r="T35" s="5">
        <v>4996939</v>
      </c>
    </row>
    <row r="36" spans="1:20" ht="41.25" x14ac:dyDescent="0.25">
      <c r="A36" s="68" t="s">
        <v>127</v>
      </c>
      <c r="B36" s="68"/>
      <c r="C36" s="68"/>
      <c r="D36" s="69" t="s">
        <v>83</v>
      </c>
      <c r="E36" s="69"/>
      <c r="F36" s="4" t="s">
        <v>60</v>
      </c>
      <c r="G36" s="5">
        <v>0</v>
      </c>
      <c r="H36" s="5">
        <v>0</v>
      </c>
      <c r="I36" s="5">
        <v>0</v>
      </c>
      <c r="J36" s="5">
        <v>12967058480</v>
      </c>
      <c r="K36" s="5">
        <v>0</v>
      </c>
      <c r="L36" s="5">
        <v>12967058480</v>
      </c>
      <c r="M36" s="5">
        <v>0</v>
      </c>
      <c r="N36" s="5">
        <v>0</v>
      </c>
      <c r="O36" s="5">
        <v>0</v>
      </c>
      <c r="P36" s="6">
        <v>0</v>
      </c>
      <c r="Q36" s="5">
        <v>10881858</v>
      </c>
      <c r="R36" s="5">
        <v>6819234</v>
      </c>
      <c r="S36" s="5">
        <v>17701092</v>
      </c>
      <c r="T36" s="5">
        <v>12949357388</v>
      </c>
    </row>
    <row r="37" spans="1:20" ht="57.75" x14ac:dyDescent="0.25">
      <c r="A37" s="68" t="s">
        <v>126</v>
      </c>
      <c r="B37" s="68"/>
      <c r="C37" s="68"/>
      <c r="D37" s="69" t="s">
        <v>84</v>
      </c>
      <c r="E37" s="69"/>
      <c r="F37" s="4" t="s">
        <v>61</v>
      </c>
      <c r="G37" s="5">
        <v>0</v>
      </c>
      <c r="H37" s="5">
        <v>0</v>
      </c>
      <c r="I37" s="5">
        <v>0</v>
      </c>
      <c r="J37" s="5">
        <v>86968673</v>
      </c>
      <c r="K37" s="5">
        <v>0</v>
      </c>
      <c r="L37" s="5">
        <v>86968673</v>
      </c>
      <c r="M37" s="5">
        <v>0</v>
      </c>
      <c r="N37" s="5">
        <v>0</v>
      </c>
      <c r="O37" s="5">
        <v>0</v>
      </c>
      <c r="P37" s="6">
        <v>0</v>
      </c>
      <c r="Q37" s="5">
        <v>86968672</v>
      </c>
      <c r="R37" s="5">
        <v>0</v>
      </c>
      <c r="S37" s="5">
        <v>86968672</v>
      </c>
      <c r="T37" s="5">
        <v>1</v>
      </c>
    </row>
    <row r="38" spans="1:20" ht="41.25" x14ac:dyDescent="0.25">
      <c r="A38" s="68" t="s">
        <v>125</v>
      </c>
      <c r="B38" s="68"/>
      <c r="C38" s="68"/>
      <c r="D38" s="69" t="s">
        <v>85</v>
      </c>
      <c r="E38" s="69"/>
      <c r="F38" s="4" t="s">
        <v>62</v>
      </c>
      <c r="G38" s="5">
        <v>0</v>
      </c>
      <c r="H38" s="5">
        <v>0</v>
      </c>
      <c r="I38" s="5">
        <v>0</v>
      </c>
      <c r="J38" s="5">
        <v>13059177279</v>
      </c>
      <c r="K38" s="5">
        <v>0</v>
      </c>
      <c r="L38" s="5">
        <v>13059177279</v>
      </c>
      <c r="M38" s="5">
        <v>0</v>
      </c>
      <c r="N38" s="5">
        <v>0</v>
      </c>
      <c r="O38" s="5">
        <v>0</v>
      </c>
      <c r="P38" s="6">
        <v>0</v>
      </c>
      <c r="Q38" s="5">
        <v>11923626060</v>
      </c>
      <c r="R38" s="5">
        <v>343953470</v>
      </c>
      <c r="S38" s="5">
        <v>12267579530</v>
      </c>
      <c r="T38" s="5">
        <v>791597749</v>
      </c>
    </row>
    <row r="39" spans="1:20" ht="33" x14ac:dyDescent="0.25">
      <c r="A39" s="68" t="s">
        <v>124</v>
      </c>
      <c r="B39" s="68"/>
      <c r="C39" s="68"/>
      <c r="D39" s="69" t="s">
        <v>86</v>
      </c>
      <c r="E39" s="69"/>
      <c r="F39" s="4" t="s">
        <v>63</v>
      </c>
      <c r="G39" s="5">
        <v>0</v>
      </c>
      <c r="H39" s="5">
        <v>0</v>
      </c>
      <c r="I39" s="5">
        <v>0</v>
      </c>
      <c r="J39" s="5">
        <v>173098250</v>
      </c>
      <c r="K39" s="5">
        <v>0</v>
      </c>
      <c r="L39" s="5">
        <v>173098250</v>
      </c>
      <c r="M39" s="5">
        <v>0</v>
      </c>
      <c r="N39" s="5">
        <v>0</v>
      </c>
      <c r="O39" s="5">
        <v>0</v>
      </c>
      <c r="P39" s="6">
        <v>0</v>
      </c>
      <c r="Q39" s="5">
        <v>197098250</v>
      </c>
      <c r="R39" s="5">
        <v>0</v>
      </c>
      <c r="S39" s="5">
        <v>197098250</v>
      </c>
      <c r="T39" s="5">
        <v>-24000000</v>
      </c>
    </row>
    <row r="40" spans="1:20" ht="16.5" x14ac:dyDescent="0.25">
      <c r="A40" s="68" t="s">
        <v>123</v>
      </c>
      <c r="B40" s="68"/>
      <c r="C40" s="68"/>
      <c r="D40" s="69" t="s">
        <v>87</v>
      </c>
      <c r="E40" s="69"/>
      <c r="F40" s="4" t="s">
        <v>64</v>
      </c>
      <c r="G40" s="5">
        <v>0</v>
      </c>
      <c r="H40" s="5">
        <v>0</v>
      </c>
      <c r="I40" s="5">
        <v>0</v>
      </c>
      <c r="J40" s="5">
        <v>0</v>
      </c>
      <c r="K40" s="5">
        <v>0</v>
      </c>
      <c r="L40" s="5">
        <v>0</v>
      </c>
      <c r="M40" s="5">
        <v>0</v>
      </c>
      <c r="N40" s="5">
        <v>0</v>
      </c>
      <c r="O40" s="5">
        <v>0</v>
      </c>
      <c r="P40" s="6"/>
      <c r="Q40" s="5">
        <v>1431000</v>
      </c>
      <c r="R40" s="5">
        <v>0</v>
      </c>
      <c r="S40" s="5">
        <v>1431000</v>
      </c>
      <c r="T40" s="5">
        <v>-1431000</v>
      </c>
    </row>
    <row r="41" spans="1:20" ht="33" x14ac:dyDescent="0.25">
      <c r="A41" s="68" t="s">
        <v>122</v>
      </c>
      <c r="B41" s="68"/>
      <c r="C41" s="68"/>
      <c r="D41" s="69" t="s">
        <v>88</v>
      </c>
      <c r="E41" s="69"/>
      <c r="F41" s="4" t="s">
        <v>65</v>
      </c>
      <c r="G41" s="5">
        <v>0</v>
      </c>
      <c r="H41" s="5">
        <v>0</v>
      </c>
      <c r="I41" s="5">
        <v>0</v>
      </c>
      <c r="J41" s="5">
        <v>5715721875</v>
      </c>
      <c r="K41" s="5">
        <v>0</v>
      </c>
      <c r="L41" s="5">
        <v>5715721875</v>
      </c>
      <c r="M41" s="5">
        <v>0</v>
      </c>
      <c r="N41" s="5">
        <v>0</v>
      </c>
      <c r="O41" s="5">
        <v>0</v>
      </c>
      <c r="P41" s="6">
        <v>0</v>
      </c>
      <c r="Q41" s="5">
        <v>3118098462</v>
      </c>
      <c r="R41" s="5">
        <v>823388538</v>
      </c>
      <c r="S41" s="5">
        <v>3941487000</v>
      </c>
      <c r="T41" s="5">
        <v>1774234875</v>
      </c>
    </row>
    <row r="42" spans="1:20" ht="49.5" x14ac:dyDescent="0.25">
      <c r="A42" s="68" t="s">
        <v>121</v>
      </c>
      <c r="B42" s="68"/>
      <c r="C42" s="68"/>
      <c r="D42" s="69" t="s">
        <v>89</v>
      </c>
      <c r="E42" s="69"/>
      <c r="F42" s="4" t="s">
        <v>66</v>
      </c>
      <c r="G42" s="5">
        <v>0</v>
      </c>
      <c r="H42" s="5">
        <v>0</v>
      </c>
      <c r="I42" s="5">
        <v>0</v>
      </c>
      <c r="J42" s="5">
        <v>2644877460</v>
      </c>
      <c r="K42" s="5">
        <v>0</v>
      </c>
      <c r="L42" s="5">
        <v>2644877460</v>
      </c>
      <c r="M42" s="5">
        <v>0</v>
      </c>
      <c r="N42" s="5">
        <v>0</v>
      </c>
      <c r="O42" s="5">
        <v>0</v>
      </c>
      <c r="P42" s="6">
        <v>0</v>
      </c>
      <c r="Q42" s="5">
        <v>1446531112</v>
      </c>
      <c r="R42" s="5">
        <v>381981888</v>
      </c>
      <c r="S42" s="5">
        <v>1828513000</v>
      </c>
      <c r="T42" s="5">
        <v>816364460</v>
      </c>
    </row>
    <row r="43" spans="1:20" ht="16.5" x14ac:dyDescent="0.25">
      <c r="A43" s="68" t="s">
        <v>135</v>
      </c>
      <c r="B43" s="68"/>
      <c r="C43" s="68"/>
      <c r="D43" s="69" t="s">
        <v>90</v>
      </c>
      <c r="E43" s="69"/>
      <c r="F43" s="4" t="s">
        <v>67</v>
      </c>
      <c r="G43" s="5">
        <v>0</v>
      </c>
      <c r="H43" s="5">
        <v>0</v>
      </c>
      <c r="I43" s="5">
        <v>0</v>
      </c>
      <c r="J43" s="5">
        <v>180000000</v>
      </c>
      <c r="K43" s="5">
        <v>0</v>
      </c>
      <c r="L43" s="5">
        <v>180000000</v>
      </c>
      <c r="M43" s="5">
        <v>0</v>
      </c>
      <c r="N43" s="5">
        <v>0</v>
      </c>
      <c r="O43" s="5">
        <v>0</v>
      </c>
      <c r="P43" s="6">
        <v>0</v>
      </c>
      <c r="Q43" s="5">
        <v>111240000</v>
      </c>
      <c r="R43" s="5">
        <v>0</v>
      </c>
      <c r="S43" s="5">
        <v>111240000</v>
      </c>
      <c r="T43" s="5">
        <v>68760000</v>
      </c>
    </row>
    <row r="44" spans="1:20" ht="57.75" x14ac:dyDescent="0.25">
      <c r="A44" s="68" t="s">
        <v>119</v>
      </c>
      <c r="B44" s="68"/>
      <c r="C44" s="68"/>
      <c r="D44" s="69" t="s">
        <v>91</v>
      </c>
      <c r="E44" s="69"/>
      <c r="F44" s="4" t="s">
        <v>68</v>
      </c>
      <c r="G44" s="5">
        <v>0</v>
      </c>
      <c r="H44" s="5">
        <v>0</v>
      </c>
      <c r="I44" s="5">
        <v>0</v>
      </c>
      <c r="J44" s="5">
        <v>150000000</v>
      </c>
      <c r="K44" s="5">
        <v>0</v>
      </c>
      <c r="L44" s="5">
        <v>150000000</v>
      </c>
      <c r="M44" s="5">
        <v>0</v>
      </c>
      <c r="N44" s="5">
        <v>0</v>
      </c>
      <c r="O44" s="5">
        <v>0</v>
      </c>
      <c r="P44" s="6">
        <v>0</v>
      </c>
      <c r="Q44" s="5">
        <v>0</v>
      </c>
      <c r="R44" s="5">
        <v>0</v>
      </c>
      <c r="S44" s="5">
        <v>0</v>
      </c>
      <c r="T44" s="5">
        <v>150000000</v>
      </c>
    </row>
    <row r="45" spans="1:20" ht="49.5" x14ac:dyDescent="0.25">
      <c r="A45" s="68" t="s">
        <v>136</v>
      </c>
      <c r="B45" s="68"/>
      <c r="C45" s="68"/>
      <c r="D45" s="69" t="s">
        <v>92</v>
      </c>
      <c r="E45" s="69"/>
      <c r="F45" s="4" t="s">
        <v>69</v>
      </c>
      <c r="G45" s="5">
        <v>0</v>
      </c>
      <c r="H45" s="5">
        <v>0</v>
      </c>
      <c r="I45" s="5">
        <v>0</v>
      </c>
      <c r="J45" s="5">
        <v>5321733755</v>
      </c>
      <c r="K45" s="5">
        <v>0</v>
      </c>
      <c r="L45" s="5">
        <v>5321733755</v>
      </c>
      <c r="M45" s="5">
        <v>0</v>
      </c>
      <c r="N45" s="5">
        <v>0</v>
      </c>
      <c r="O45" s="5">
        <v>0</v>
      </c>
      <c r="P45" s="6">
        <v>0</v>
      </c>
      <c r="Q45" s="5">
        <v>0</v>
      </c>
      <c r="R45" s="5">
        <v>625665524</v>
      </c>
      <c r="S45" s="5">
        <v>625665524</v>
      </c>
      <c r="T45" s="5">
        <v>4696068231</v>
      </c>
    </row>
    <row r="46" spans="1:20" ht="33" x14ac:dyDescent="0.25">
      <c r="A46" s="68" t="s">
        <v>117</v>
      </c>
      <c r="B46" s="68"/>
      <c r="C46" s="68"/>
      <c r="D46" s="69" t="s">
        <v>93</v>
      </c>
      <c r="E46" s="69"/>
      <c r="F46" s="4" t="s">
        <v>70</v>
      </c>
      <c r="G46" s="5">
        <v>0</v>
      </c>
      <c r="H46" s="5">
        <v>0</v>
      </c>
      <c r="I46" s="5">
        <v>0</v>
      </c>
      <c r="J46" s="5">
        <v>2460425102</v>
      </c>
      <c r="K46" s="5">
        <v>0</v>
      </c>
      <c r="L46" s="5">
        <v>2460425102</v>
      </c>
      <c r="M46" s="5">
        <v>0</v>
      </c>
      <c r="N46" s="5">
        <v>0</v>
      </c>
      <c r="O46" s="5">
        <v>0</v>
      </c>
      <c r="P46" s="6">
        <v>0</v>
      </c>
      <c r="Q46" s="5">
        <v>0</v>
      </c>
      <c r="R46" s="5">
        <v>2371727208</v>
      </c>
      <c r="S46" s="5">
        <v>2371727208</v>
      </c>
      <c r="T46" s="5">
        <v>88697894</v>
      </c>
    </row>
    <row r="47" spans="1:20" x14ac:dyDescent="0.25">
      <c r="A47" s="68" t="s">
        <v>71</v>
      </c>
      <c r="B47" s="68"/>
      <c r="C47" s="68"/>
      <c r="D47" s="69"/>
      <c r="E47" s="69"/>
      <c r="F47" s="4" t="s">
        <v>72</v>
      </c>
      <c r="G47" s="5">
        <f>+G48</f>
        <v>0</v>
      </c>
      <c r="H47" s="5">
        <f t="shared" ref="H47:T47" si="5">+H48</f>
        <v>0</v>
      </c>
      <c r="I47" s="5">
        <f t="shared" si="5"/>
        <v>0</v>
      </c>
      <c r="J47" s="5">
        <f t="shared" si="5"/>
        <v>18008732877.580002</v>
      </c>
      <c r="K47" s="5">
        <f t="shared" si="5"/>
        <v>0</v>
      </c>
      <c r="L47" s="5">
        <f t="shared" si="5"/>
        <v>18008732877.580002</v>
      </c>
      <c r="M47" s="5">
        <f t="shared" si="5"/>
        <v>0</v>
      </c>
      <c r="N47" s="5">
        <f t="shared" si="5"/>
        <v>0</v>
      </c>
      <c r="O47" s="5">
        <f t="shared" si="5"/>
        <v>0</v>
      </c>
      <c r="P47" s="5">
        <f t="shared" si="5"/>
        <v>0</v>
      </c>
      <c r="Q47" s="5">
        <f t="shared" si="5"/>
        <v>18111935882.260002</v>
      </c>
      <c r="R47" s="5">
        <f t="shared" si="5"/>
        <v>0</v>
      </c>
      <c r="S47" s="5">
        <f t="shared" si="5"/>
        <v>18111935882.260002</v>
      </c>
      <c r="T47" s="5">
        <f t="shared" si="5"/>
        <v>-103203004.67999995</v>
      </c>
    </row>
    <row r="48" spans="1:20" x14ac:dyDescent="0.25">
      <c r="A48" s="68" t="s">
        <v>73</v>
      </c>
      <c r="B48" s="68"/>
      <c r="C48" s="68"/>
      <c r="D48" s="69"/>
      <c r="E48" s="69"/>
      <c r="F48" s="4" t="s">
        <v>74</v>
      </c>
      <c r="G48" s="5">
        <f>SUM(G49:G59)</f>
        <v>0</v>
      </c>
      <c r="H48" s="5">
        <f t="shared" ref="H48:T48" si="6">SUM(H49:H59)</f>
        <v>0</v>
      </c>
      <c r="I48" s="5">
        <f t="shared" si="6"/>
        <v>0</v>
      </c>
      <c r="J48" s="5">
        <f t="shared" si="6"/>
        <v>18008732877.580002</v>
      </c>
      <c r="K48" s="5">
        <f t="shared" si="6"/>
        <v>0</v>
      </c>
      <c r="L48" s="5">
        <f t="shared" si="6"/>
        <v>18008732877.580002</v>
      </c>
      <c r="M48" s="5">
        <f t="shared" si="6"/>
        <v>0</v>
      </c>
      <c r="N48" s="5">
        <f t="shared" si="6"/>
        <v>0</v>
      </c>
      <c r="O48" s="5">
        <f t="shared" si="6"/>
        <v>0</v>
      </c>
      <c r="P48" s="5">
        <f t="shared" si="6"/>
        <v>0</v>
      </c>
      <c r="Q48" s="5">
        <f t="shared" si="6"/>
        <v>18111935882.260002</v>
      </c>
      <c r="R48" s="5">
        <f t="shared" si="6"/>
        <v>0</v>
      </c>
      <c r="S48" s="5">
        <f t="shared" si="6"/>
        <v>18111935882.260002</v>
      </c>
      <c r="T48" s="5">
        <f t="shared" si="6"/>
        <v>-103203004.67999995</v>
      </c>
    </row>
    <row r="49" spans="1:20" ht="16.5" x14ac:dyDescent="0.25">
      <c r="A49" s="68" t="s">
        <v>114</v>
      </c>
      <c r="B49" s="68"/>
      <c r="C49" s="68"/>
      <c r="D49" s="69" t="s">
        <v>80</v>
      </c>
      <c r="E49" s="69"/>
      <c r="F49" s="4" t="s">
        <v>75</v>
      </c>
      <c r="G49" s="5">
        <v>0</v>
      </c>
      <c r="H49" s="5">
        <v>0</v>
      </c>
      <c r="I49" s="5">
        <v>0</v>
      </c>
      <c r="J49" s="5">
        <v>0</v>
      </c>
      <c r="K49" s="5">
        <v>0</v>
      </c>
      <c r="L49" s="5">
        <v>0</v>
      </c>
      <c r="M49" s="5">
        <v>0</v>
      </c>
      <c r="N49" s="5">
        <v>0</v>
      </c>
      <c r="O49" s="5">
        <v>0</v>
      </c>
      <c r="P49" s="6"/>
      <c r="Q49" s="5">
        <v>560929620.25999999</v>
      </c>
      <c r="R49" s="5">
        <v>0</v>
      </c>
      <c r="S49" s="5">
        <v>560929620.25999999</v>
      </c>
      <c r="T49" s="5">
        <v>-560929620.25999999</v>
      </c>
    </row>
    <row r="50" spans="1:20" ht="16.5" x14ac:dyDescent="0.25">
      <c r="A50" s="68" t="s">
        <v>115</v>
      </c>
      <c r="B50" s="68"/>
      <c r="C50" s="68"/>
      <c r="D50" s="69" t="s">
        <v>80</v>
      </c>
      <c r="E50" s="69"/>
      <c r="F50" s="4" t="s">
        <v>76</v>
      </c>
      <c r="G50" s="5">
        <v>0</v>
      </c>
      <c r="H50" s="5">
        <v>0</v>
      </c>
      <c r="I50" s="5">
        <v>0</v>
      </c>
      <c r="J50" s="5">
        <v>0</v>
      </c>
      <c r="K50" s="5">
        <v>0</v>
      </c>
      <c r="L50" s="5">
        <v>0</v>
      </c>
      <c r="M50" s="5">
        <v>0</v>
      </c>
      <c r="N50" s="5">
        <v>0</v>
      </c>
      <c r="O50" s="5">
        <v>0</v>
      </c>
      <c r="P50" s="6"/>
      <c r="Q50" s="5">
        <v>133333332</v>
      </c>
      <c r="R50" s="5">
        <v>0</v>
      </c>
      <c r="S50" s="5">
        <v>133333332</v>
      </c>
      <c r="T50" s="11">
        <v>-133333332</v>
      </c>
    </row>
    <row r="51" spans="1:20" ht="16.5" x14ac:dyDescent="0.25">
      <c r="A51" s="68" t="s">
        <v>116</v>
      </c>
      <c r="B51" s="68"/>
      <c r="C51" s="68"/>
      <c r="D51" s="69" t="s">
        <v>80</v>
      </c>
      <c r="E51" s="69"/>
      <c r="F51" s="4" t="s">
        <v>77</v>
      </c>
      <c r="G51" s="5">
        <v>0</v>
      </c>
      <c r="H51" s="5">
        <v>0</v>
      </c>
      <c r="I51" s="5">
        <v>0</v>
      </c>
      <c r="J51" s="5">
        <v>591059947.58000004</v>
      </c>
      <c r="K51" s="5">
        <v>0</v>
      </c>
      <c r="L51" s="5">
        <v>591059947.58000004</v>
      </c>
      <c r="M51" s="5">
        <v>0</v>
      </c>
      <c r="N51" s="5">
        <v>0</v>
      </c>
      <c r="O51" s="5">
        <v>0</v>
      </c>
      <c r="P51" s="6">
        <v>0</v>
      </c>
      <c r="Q51" s="5">
        <v>0</v>
      </c>
      <c r="R51" s="5">
        <v>0</v>
      </c>
      <c r="S51" s="26">
        <v>0</v>
      </c>
      <c r="T51" s="16">
        <v>591059947.58000004</v>
      </c>
    </row>
    <row r="52" spans="1:20" ht="24.75" x14ac:dyDescent="0.25">
      <c r="A52" s="74" t="s">
        <v>94</v>
      </c>
      <c r="B52" s="75"/>
      <c r="C52" s="69"/>
      <c r="D52" s="69" t="s">
        <v>102</v>
      </c>
      <c r="E52" s="69"/>
      <c r="F52" s="4" t="s">
        <v>106</v>
      </c>
      <c r="G52" s="10">
        <v>0</v>
      </c>
      <c r="H52" s="10">
        <v>0</v>
      </c>
      <c r="I52" s="10">
        <v>0</v>
      </c>
      <c r="J52" s="9">
        <v>1372915184</v>
      </c>
      <c r="K52" s="10">
        <v>0</v>
      </c>
      <c r="L52" s="9">
        <v>1372915184</v>
      </c>
      <c r="M52" s="10">
        <v>0</v>
      </c>
      <c r="N52" s="10">
        <v>0</v>
      </c>
      <c r="O52" s="10">
        <v>0</v>
      </c>
      <c r="P52" s="7"/>
      <c r="Q52" s="10">
        <v>1372915184</v>
      </c>
      <c r="R52" s="10">
        <v>0</v>
      </c>
      <c r="S52" s="27">
        <f t="shared" ref="S52:S59" si="7">+Q52</f>
        <v>1372915184</v>
      </c>
      <c r="T52" s="24">
        <f t="shared" ref="T52:T59" si="8">+L52-S52</f>
        <v>0</v>
      </c>
    </row>
    <row r="53" spans="1:20" ht="33" x14ac:dyDescent="0.25">
      <c r="A53" s="74" t="s">
        <v>95</v>
      </c>
      <c r="B53" s="75"/>
      <c r="C53" s="69"/>
      <c r="D53" s="69" t="s">
        <v>83</v>
      </c>
      <c r="E53" s="69"/>
      <c r="F53" s="4" t="s">
        <v>107</v>
      </c>
      <c r="G53" s="10">
        <v>0</v>
      </c>
      <c r="H53" s="10">
        <v>0</v>
      </c>
      <c r="I53" s="10">
        <v>0</v>
      </c>
      <c r="J53" s="9">
        <v>6822380115</v>
      </c>
      <c r="K53" s="10">
        <v>0</v>
      </c>
      <c r="L53" s="9">
        <v>6822380115</v>
      </c>
      <c r="M53" s="10">
        <v>0</v>
      </c>
      <c r="N53" s="10">
        <v>0</v>
      </c>
      <c r="O53" s="10">
        <v>0</v>
      </c>
      <c r="P53" s="7"/>
      <c r="Q53" s="10">
        <f>5679221557+500000000+643158558</f>
        <v>6822380115</v>
      </c>
      <c r="R53" s="10">
        <v>0</v>
      </c>
      <c r="S53" s="27">
        <f t="shared" si="7"/>
        <v>6822380115</v>
      </c>
      <c r="T53" s="24">
        <f t="shared" si="8"/>
        <v>0</v>
      </c>
    </row>
    <row r="54" spans="1:20" ht="41.25" x14ac:dyDescent="0.25">
      <c r="A54" s="74" t="s">
        <v>96</v>
      </c>
      <c r="B54" s="75"/>
      <c r="C54" s="69"/>
      <c r="D54" s="69" t="s">
        <v>84</v>
      </c>
      <c r="E54" s="69"/>
      <c r="F54" s="4" t="s">
        <v>108</v>
      </c>
      <c r="G54" s="10">
        <v>0</v>
      </c>
      <c r="H54" s="10">
        <v>0</v>
      </c>
      <c r="I54" s="10">
        <v>0</v>
      </c>
      <c r="J54" s="9">
        <v>1298215800</v>
      </c>
      <c r="K54" s="10">
        <v>0</v>
      </c>
      <c r="L54" s="9">
        <v>1298215800</v>
      </c>
      <c r="M54" s="10">
        <v>0</v>
      </c>
      <c r="N54" s="10">
        <v>0</v>
      </c>
      <c r="O54" s="10">
        <v>0</v>
      </c>
      <c r="P54" s="7"/>
      <c r="Q54" s="10">
        <v>1298215800</v>
      </c>
      <c r="R54" s="10">
        <v>0</v>
      </c>
      <c r="S54" s="27">
        <f t="shared" si="7"/>
        <v>1298215800</v>
      </c>
      <c r="T54" s="24">
        <f t="shared" si="8"/>
        <v>0</v>
      </c>
    </row>
    <row r="55" spans="1:20" ht="33" x14ac:dyDescent="0.25">
      <c r="A55" s="74" t="s">
        <v>97</v>
      </c>
      <c r="B55" s="75"/>
      <c r="C55" s="69"/>
      <c r="D55" s="69" t="s">
        <v>85</v>
      </c>
      <c r="E55" s="69"/>
      <c r="F55" s="4" t="s">
        <v>109</v>
      </c>
      <c r="G55" s="10">
        <v>0</v>
      </c>
      <c r="H55" s="10">
        <v>0</v>
      </c>
      <c r="I55" s="10">
        <v>0</v>
      </c>
      <c r="J55" s="9">
        <v>5409519443</v>
      </c>
      <c r="K55" s="10">
        <v>0</v>
      </c>
      <c r="L55" s="9">
        <v>5409519443</v>
      </c>
      <c r="M55" s="10">
        <v>0</v>
      </c>
      <c r="N55" s="10">
        <v>0</v>
      </c>
      <c r="O55" s="10">
        <v>0</v>
      </c>
      <c r="P55" s="7"/>
      <c r="Q55" s="10">
        <v>5409519443</v>
      </c>
      <c r="R55" s="10">
        <v>0</v>
      </c>
      <c r="S55" s="27">
        <f t="shared" si="7"/>
        <v>5409519443</v>
      </c>
      <c r="T55" s="24">
        <f t="shared" si="8"/>
        <v>0</v>
      </c>
    </row>
    <row r="56" spans="1:20" ht="41.25" x14ac:dyDescent="0.25">
      <c r="A56" s="74" t="s">
        <v>98</v>
      </c>
      <c r="B56" s="75"/>
      <c r="C56" s="69"/>
      <c r="D56" s="69" t="s">
        <v>103</v>
      </c>
      <c r="E56" s="69"/>
      <c r="F56" s="4" t="s">
        <v>110</v>
      </c>
      <c r="G56" s="10">
        <v>0</v>
      </c>
      <c r="H56" s="10">
        <v>0</v>
      </c>
      <c r="I56" s="10">
        <v>0</v>
      </c>
      <c r="J56" s="9">
        <v>60327453</v>
      </c>
      <c r="K56" s="10">
        <v>0</v>
      </c>
      <c r="L56" s="9">
        <v>60327453</v>
      </c>
      <c r="M56" s="10">
        <v>0</v>
      </c>
      <c r="N56" s="10">
        <v>0</v>
      </c>
      <c r="O56" s="10">
        <v>0</v>
      </c>
      <c r="P56" s="7"/>
      <c r="Q56" s="10">
        <v>60327453</v>
      </c>
      <c r="R56" s="10">
        <v>0</v>
      </c>
      <c r="S56" s="27">
        <f t="shared" si="7"/>
        <v>60327453</v>
      </c>
      <c r="T56" s="24">
        <f t="shared" si="8"/>
        <v>0</v>
      </c>
    </row>
    <row r="57" spans="1:20" ht="33" x14ac:dyDescent="0.25">
      <c r="A57" s="74" t="s">
        <v>99</v>
      </c>
      <c r="B57" s="75"/>
      <c r="C57" s="69"/>
      <c r="D57" s="69" t="s">
        <v>104</v>
      </c>
      <c r="E57" s="69"/>
      <c r="F57" s="4" t="s">
        <v>111</v>
      </c>
      <c r="G57" s="10">
        <v>0</v>
      </c>
      <c r="H57" s="10">
        <v>0</v>
      </c>
      <c r="I57" s="10">
        <v>0</v>
      </c>
      <c r="J57" s="9">
        <v>312344745</v>
      </c>
      <c r="K57" s="10">
        <v>0</v>
      </c>
      <c r="L57" s="9">
        <v>312344745</v>
      </c>
      <c r="M57" s="10">
        <v>0</v>
      </c>
      <c r="N57" s="10">
        <v>0</v>
      </c>
      <c r="O57" s="10">
        <v>0</v>
      </c>
      <c r="P57" s="7"/>
      <c r="Q57" s="10">
        <v>312344745</v>
      </c>
      <c r="R57" s="10">
        <v>0</v>
      </c>
      <c r="S57" s="27">
        <f t="shared" si="7"/>
        <v>312344745</v>
      </c>
      <c r="T57" s="24">
        <f t="shared" si="8"/>
        <v>0</v>
      </c>
    </row>
    <row r="58" spans="1:20" ht="24.75" x14ac:dyDescent="0.25">
      <c r="A58" s="74" t="s">
        <v>100</v>
      </c>
      <c r="B58" s="75"/>
      <c r="C58" s="69"/>
      <c r="D58" s="69" t="s">
        <v>105</v>
      </c>
      <c r="E58" s="69"/>
      <c r="F58" s="4" t="s">
        <v>112</v>
      </c>
      <c r="G58" s="10">
        <v>0</v>
      </c>
      <c r="H58" s="10">
        <v>0</v>
      </c>
      <c r="I58" s="10">
        <v>0</v>
      </c>
      <c r="J58" s="9">
        <v>437454400</v>
      </c>
      <c r="K58" s="10">
        <v>0</v>
      </c>
      <c r="L58" s="9">
        <v>437454400</v>
      </c>
      <c r="M58" s="10">
        <v>0</v>
      </c>
      <c r="N58" s="10">
        <v>0</v>
      </c>
      <c r="O58" s="10">
        <v>0</v>
      </c>
      <c r="P58" s="7"/>
      <c r="Q58" s="10">
        <v>437454400</v>
      </c>
      <c r="R58" s="10">
        <v>0</v>
      </c>
      <c r="S58" s="27">
        <f t="shared" si="7"/>
        <v>437454400</v>
      </c>
      <c r="T58" s="24">
        <f t="shared" si="8"/>
        <v>0</v>
      </c>
    </row>
    <row r="59" spans="1:20" ht="24.75" x14ac:dyDescent="0.25">
      <c r="A59" s="68" t="s">
        <v>101</v>
      </c>
      <c r="B59" s="68"/>
      <c r="C59" s="68"/>
      <c r="D59" s="69" t="s">
        <v>86</v>
      </c>
      <c r="E59" s="69"/>
      <c r="F59" s="4" t="s">
        <v>113</v>
      </c>
      <c r="G59" s="10">
        <v>0</v>
      </c>
      <c r="H59" s="10">
        <v>0</v>
      </c>
      <c r="I59" s="10">
        <v>0</v>
      </c>
      <c r="J59" s="9">
        <v>1704515790</v>
      </c>
      <c r="K59" s="10">
        <v>0</v>
      </c>
      <c r="L59" s="9">
        <v>1704515790</v>
      </c>
      <c r="M59" s="10">
        <v>0</v>
      </c>
      <c r="N59" s="10">
        <v>0</v>
      </c>
      <c r="O59" s="10">
        <v>0</v>
      </c>
      <c r="P59" s="7"/>
      <c r="Q59" s="10">
        <f>1224515790+480000000</f>
        <v>1704515790</v>
      </c>
      <c r="R59" s="10">
        <v>0</v>
      </c>
      <c r="S59" s="27">
        <f t="shared" si="7"/>
        <v>1704515790</v>
      </c>
      <c r="T59" s="24">
        <f t="shared" si="8"/>
        <v>0</v>
      </c>
    </row>
    <row r="63" spans="1:20" x14ac:dyDescent="0.25">
      <c r="C63" s="73" t="s">
        <v>78</v>
      </c>
      <c r="D63" s="73"/>
      <c r="E63" s="73"/>
      <c r="F63" s="73"/>
      <c r="G63" s="73"/>
    </row>
    <row r="65" spans="3:21" x14ac:dyDescent="0.25">
      <c r="C65" s="73" t="s">
        <v>79</v>
      </c>
      <c r="D65" s="73"/>
      <c r="E65" s="73"/>
      <c r="F65" s="73"/>
      <c r="G65" s="73"/>
      <c r="H65" s="73"/>
      <c r="I65" s="73"/>
      <c r="J65" s="73"/>
      <c r="K65" s="73"/>
      <c r="L65" s="73"/>
      <c r="M65" s="73"/>
      <c r="N65" s="73"/>
      <c r="O65" s="73"/>
      <c r="P65" s="73"/>
      <c r="Q65" s="73"/>
      <c r="R65" s="73"/>
      <c r="S65" s="73"/>
      <c r="T65" s="73"/>
      <c r="U65" s="73"/>
    </row>
  </sheetData>
  <mergeCells count="112">
    <mergeCell ref="C63:G63"/>
    <mergeCell ref="C65:U65"/>
    <mergeCell ref="A52:C52"/>
    <mergeCell ref="A53:C53"/>
    <mergeCell ref="A54:C54"/>
    <mergeCell ref="A55:C55"/>
    <mergeCell ref="A56:C56"/>
    <mergeCell ref="A57:C57"/>
    <mergeCell ref="A58:C58"/>
    <mergeCell ref="A59:C59"/>
    <mergeCell ref="D52:E52"/>
    <mergeCell ref="D53:E53"/>
    <mergeCell ref="D54:E54"/>
    <mergeCell ref="D55:E55"/>
    <mergeCell ref="D56:E56"/>
    <mergeCell ref="D57:E57"/>
    <mergeCell ref="D58:E58"/>
    <mergeCell ref="D59:E59"/>
    <mergeCell ref="A51:C51"/>
    <mergeCell ref="D51:E51"/>
    <mergeCell ref="A50:C50"/>
    <mergeCell ref="D50:E50"/>
    <mergeCell ref="A49:C49"/>
    <mergeCell ref="D49:E49"/>
    <mergeCell ref="A48:C48"/>
    <mergeCell ref="D48:E48"/>
    <mergeCell ref="A47:C47"/>
    <mergeCell ref="D47:E47"/>
    <mergeCell ref="A46:C46"/>
    <mergeCell ref="D46:E46"/>
    <mergeCell ref="A45:C45"/>
    <mergeCell ref="D45:E45"/>
    <mergeCell ref="A44:C44"/>
    <mergeCell ref="D44:E44"/>
    <mergeCell ref="A43:C43"/>
    <mergeCell ref="D43:E43"/>
    <mergeCell ref="A42:C42"/>
    <mergeCell ref="D42:E42"/>
    <mergeCell ref="A41:C41"/>
    <mergeCell ref="D41:E41"/>
    <mergeCell ref="A40:C40"/>
    <mergeCell ref="D40:E40"/>
    <mergeCell ref="A39:C39"/>
    <mergeCell ref="D39:E39"/>
    <mergeCell ref="A38:C38"/>
    <mergeCell ref="D38:E38"/>
    <mergeCell ref="A37:C37"/>
    <mergeCell ref="D37:E37"/>
    <mergeCell ref="A36:C36"/>
    <mergeCell ref="D36:E36"/>
    <mergeCell ref="A35:C35"/>
    <mergeCell ref="D35:E35"/>
    <mergeCell ref="A34:C34"/>
    <mergeCell ref="D34:E34"/>
    <mergeCell ref="A33:C33"/>
    <mergeCell ref="D33:E33"/>
    <mergeCell ref="A32:C32"/>
    <mergeCell ref="D32:E32"/>
    <mergeCell ref="A31:C31"/>
    <mergeCell ref="D31:E31"/>
    <mergeCell ref="A30:C30"/>
    <mergeCell ref="D30:E30"/>
    <mergeCell ref="A29:C29"/>
    <mergeCell ref="D29:E29"/>
    <mergeCell ref="A28:C28"/>
    <mergeCell ref="D28:E28"/>
    <mergeCell ref="A27:C27"/>
    <mergeCell ref="D27:E27"/>
    <mergeCell ref="A26:C26"/>
    <mergeCell ref="D26:E26"/>
    <mergeCell ref="A25:C25"/>
    <mergeCell ref="D25:E25"/>
    <mergeCell ref="A24:C24"/>
    <mergeCell ref="D24:E24"/>
    <mergeCell ref="A23:C23"/>
    <mergeCell ref="D23:E23"/>
    <mergeCell ref="A22:C22"/>
    <mergeCell ref="D22:E22"/>
    <mergeCell ref="A21:C21"/>
    <mergeCell ref="D21:E21"/>
    <mergeCell ref="A20:C20"/>
    <mergeCell ref="D20:E20"/>
    <mergeCell ref="A19:C19"/>
    <mergeCell ref="D19:E19"/>
    <mergeCell ref="A18:C18"/>
    <mergeCell ref="D18:E18"/>
    <mergeCell ref="A17:E17"/>
    <mergeCell ref="A16:C16"/>
    <mergeCell ref="D16:E16"/>
    <mergeCell ref="M14:O14"/>
    <mergeCell ref="Q14:S14"/>
    <mergeCell ref="A15:C15"/>
    <mergeCell ref="D15:E15"/>
    <mergeCell ref="H15:I15"/>
    <mergeCell ref="J15:K15"/>
    <mergeCell ref="C11:D12"/>
    <mergeCell ref="E11:G12"/>
    <mergeCell ref="A14:C14"/>
    <mergeCell ref="D14:E14"/>
    <mergeCell ref="G14:L14"/>
    <mergeCell ref="H11:I11"/>
    <mergeCell ref="C9:D9"/>
    <mergeCell ref="E9:G9"/>
    <mergeCell ref="C10:D10"/>
    <mergeCell ref="E10:G10"/>
    <mergeCell ref="A1:T1"/>
    <mergeCell ref="A2:G4"/>
    <mergeCell ref="S2:T2"/>
    <mergeCell ref="A6:T6"/>
    <mergeCell ref="C8:D8"/>
    <mergeCell ref="E8:G8"/>
    <mergeCell ref="H10:I10"/>
  </mergeCells>
  <pageMargins left="0.5899999737739563" right="0.5899999737739563" top="1.3333333656191826E-2" bottom="0" header="0.3" footer="0.3"/>
  <pageSetup paperSize="51" orientation="landscape" errors="blank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U65"/>
  <sheetViews>
    <sheetView showGridLines="0" topLeftCell="A40" zoomScale="110" zoomScaleNormal="110" workbookViewId="0">
      <selection activeCell="H50" sqref="H50"/>
    </sheetView>
  </sheetViews>
  <sheetFormatPr baseColWidth="10" defaultColWidth="9.140625" defaultRowHeight="15" x14ac:dyDescent="0.25"/>
  <cols>
    <col min="1" max="2" width="0.5703125" customWidth="1"/>
    <col min="3" max="3" width="8.140625" customWidth="1"/>
    <col min="4" max="4" width="4" customWidth="1"/>
    <col min="5" max="5" width="0.85546875" customWidth="1"/>
    <col min="6" max="6" width="23.42578125" customWidth="1"/>
    <col min="7" max="7" width="12.28515625" customWidth="1"/>
    <col min="8" max="8" width="9.85546875" customWidth="1"/>
    <col min="9" max="9" width="8.7109375" customWidth="1"/>
    <col min="10" max="10" width="11.85546875" customWidth="1"/>
    <col min="11" max="11" width="10.5703125" customWidth="1"/>
    <col min="12" max="12" width="12.28515625" customWidth="1"/>
    <col min="13" max="15" width="6" customWidth="1"/>
    <col min="16" max="16" width="5.85546875" customWidth="1"/>
    <col min="17" max="17" width="12.140625" customWidth="1"/>
    <col min="18" max="18" width="11" customWidth="1"/>
    <col min="19" max="19" width="11.7109375" customWidth="1"/>
    <col min="20" max="20" width="12.140625" customWidth="1"/>
    <col min="21" max="21" width="1.5703125" customWidth="1"/>
    <col min="257" max="258" width="0.5703125" customWidth="1"/>
    <col min="259" max="259" width="10.28515625" customWidth="1"/>
    <col min="260" max="260" width="4" customWidth="1"/>
    <col min="261" max="261" width="0.85546875" customWidth="1"/>
    <col min="262" max="262" width="23.42578125" customWidth="1"/>
    <col min="263" max="263" width="12.28515625" customWidth="1"/>
    <col min="264" max="264" width="9.85546875" customWidth="1"/>
    <col min="265" max="265" width="8.7109375" customWidth="1"/>
    <col min="266" max="266" width="11.85546875" customWidth="1"/>
    <col min="267" max="267" width="10.5703125" customWidth="1"/>
    <col min="268" max="268" width="12.28515625" customWidth="1"/>
    <col min="269" max="271" width="6" customWidth="1"/>
    <col min="272" max="272" width="5.85546875" customWidth="1"/>
    <col min="273" max="273" width="12.140625" customWidth="1"/>
    <col min="274" max="274" width="11" customWidth="1"/>
    <col min="275" max="275" width="11.7109375" customWidth="1"/>
    <col min="276" max="276" width="12.140625" customWidth="1"/>
    <col min="277" max="277" width="1.5703125" customWidth="1"/>
    <col min="513" max="514" width="0.5703125" customWidth="1"/>
    <col min="515" max="515" width="10.28515625" customWidth="1"/>
    <col min="516" max="516" width="4" customWidth="1"/>
    <col min="517" max="517" width="0.85546875" customWidth="1"/>
    <col min="518" max="518" width="23.42578125" customWidth="1"/>
    <col min="519" max="519" width="12.28515625" customWidth="1"/>
    <col min="520" max="520" width="9.85546875" customWidth="1"/>
    <col min="521" max="521" width="8.7109375" customWidth="1"/>
    <col min="522" max="522" width="11.85546875" customWidth="1"/>
    <col min="523" max="523" width="10.5703125" customWidth="1"/>
    <col min="524" max="524" width="12.28515625" customWidth="1"/>
    <col min="525" max="527" width="6" customWidth="1"/>
    <col min="528" max="528" width="5.85546875" customWidth="1"/>
    <col min="529" max="529" width="12.140625" customWidth="1"/>
    <col min="530" max="530" width="11" customWidth="1"/>
    <col min="531" max="531" width="11.7109375" customWidth="1"/>
    <col min="532" max="532" width="12.140625" customWidth="1"/>
    <col min="533" max="533" width="1.5703125" customWidth="1"/>
    <col min="769" max="770" width="0.5703125" customWidth="1"/>
    <col min="771" max="771" width="10.28515625" customWidth="1"/>
    <col min="772" max="772" width="4" customWidth="1"/>
    <col min="773" max="773" width="0.85546875" customWidth="1"/>
    <col min="774" max="774" width="23.42578125" customWidth="1"/>
    <col min="775" max="775" width="12.28515625" customWidth="1"/>
    <col min="776" max="776" width="9.85546875" customWidth="1"/>
    <col min="777" max="777" width="8.7109375" customWidth="1"/>
    <col min="778" max="778" width="11.85546875" customWidth="1"/>
    <col min="779" max="779" width="10.5703125" customWidth="1"/>
    <col min="780" max="780" width="12.28515625" customWidth="1"/>
    <col min="781" max="783" width="6" customWidth="1"/>
    <col min="784" max="784" width="5.85546875" customWidth="1"/>
    <col min="785" max="785" width="12.140625" customWidth="1"/>
    <col min="786" max="786" width="11" customWidth="1"/>
    <col min="787" max="787" width="11.7109375" customWidth="1"/>
    <col min="788" max="788" width="12.140625" customWidth="1"/>
    <col min="789" max="789" width="1.5703125" customWidth="1"/>
    <col min="1025" max="1026" width="0.5703125" customWidth="1"/>
    <col min="1027" max="1027" width="10.28515625" customWidth="1"/>
    <col min="1028" max="1028" width="4" customWidth="1"/>
    <col min="1029" max="1029" width="0.85546875" customWidth="1"/>
    <col min="1030" max="1030" width="23.42578125" customWidth="1"/>
    <col min="1031" max="1031" width="12.28515625" customWidth="1"/>
    <col min="1032" max="1032" width="9.85546875" customWidth="1"/>
    <col min="1033" max="1033" width="8.7109375" customWidth="1"/>
    <col min="1034" max="1034" width="11.85546875" customWidth="1"/>
    <col min="1035" max="1035" width="10.5703125" customWidth="1"/>
    <col min="1036" max="1036" width="12.28515625" customWidth="1"/>
    <col min="1037" max="1039" width="6" customWidth="1"/>
    <col min="1040" max="1040" width="5.85546875" customWidth="1"/>
    <col min="1041" max="1041" width="12.140625" customWidth="1"/>
    <col min="1042" max="1042" width="11" customWidth="1"/>
    <col min="1043" max="1043" width="11.7109375" customWidth="1"/>
    <col min="1044" max="1044" width="12.140625" customWidth="1"/>
    <col min="1045" max="1045" width="1.5703125" customWidth="1"/>
    <col min="1281" max="1282" width="0.5703125" customWidth="1"/>
    <col min="1283" max="1283" width="10.28515625" customWidth="1"/>
    <col min="1284" max="1284" width="4" customWidth="1"/>
    <col min="1285" max="1285" width="0.85546875" customWidth="1"/>
    <col min="1286" max="1286" width="23.42578125" customWidth="1"/>
    <col min="1287" max="1287" width="12.28515625" customWidth="1"/>
    <col min="1288" max="1288" width="9.85546875" customWidth="1"/>
    <col min="1289" max="1289" width="8.7109375" customWidth="1"/>
    <col min="1290" max="1290" width="11.85546875" customWidth="1"/>
    <col min="1291" max="1291" width="10.5703125" customWidth="1"/>
    <col min="1292" max="1292" width="12.28515625" customWidth="1"/>
    <col min="1293" max="1295" width="6" customWidth="1"/>
    <col min="1296" max="1296" width="5.85546875" customWidth="1"/>
    <col min="1297" max="1297" width="12.140625" customWidth="1"/>
    <col min="1298" max="1298" width="11" customWidth="1"/>
    <col min="1299" max="1299" width="11.7109375" customWidth="1"/>
    <col min="1300" max="1300" width="12.140625" customWidth="1"/>
    <col min="1301" max="1301" width="1.5703125" customWidth="1"/>
    <col min="1537" max="1538" width="0.5703125" customWidth="1"/>
    <col min="1539" max="1539" width="10.28515625" customWidth="1"/>
    <col min="1540" max="1540" width="4" customWidth="1"/>
    <col min="1541" max="1541" width="0.85546875" customWidth="1"/>
    <col min="1542" max="1542" width="23.42578125" customWidth="1"/>
    <col min="1543" max="1543" width="12.28515625" customWidth="1"/>
    <col min="1544" max="1544" width="9.85546875" customWidth="1"/>
    <col min="1545" max="1545" width="8.7109375" customWidth="1"/>
    <col min="1546" max="1546" width="11.85546875" customWidth="1"/>
    <col min="1547" max="1547" width="10.5703125" customWidth="1"/>
    <col min="1548" max="1548" width="12.28515625" customWidth="1"/>
    <col min="1549" max="1551" width="6" customWidth="1"/>
    <col min="1552" max="1552" width="5.85546875" customWidth="1"/>
    <col min="1553" max="1553" width="12.140625" customWidth="1"/>
    <col min="1554" max="1554" width="11" customWidth="1"/>
    <col min="1555" max="1555" width="11.7109375" customWidth="1"/>
    <col min="1556" max="1556" width="12.140625" customWidth="1"/>
    <col min="1557" max="1557" width="1.5703125" customWidth="1"/>
    <col min="1793" max="1794" width="0.5703125" customWidth="1"/>
    <col min="1795" max="1795" width="10.28515625" customWidth="1"/>
    <col min="1796" max="1796" width="4" customWidth="1"/>
    <col min="1797" max="1797" width="0.85546875" customWidth="1"/>
    <col min="1798" max="1798" width="23.42578125" customWidth="1"/>
    <col min="1799" max="1799" width="12.28515625" customWidth="1"/>
    <col min="1800" max="1800" width="9.85546875" customWidth="1"/>
    <col min="1801" max="1801" width="8.7109375" customWidth="1"/>
    <col min="1802" max="1802" width="11.85546875" customWidth="1"/>
    <col min="1803" max="1803" width="10.5703125" customWidth="1"/>
    <col min="1804" max="1804" width="12.28515625" customWidth="1"/>
    <col min="1805" max="1807" width="6" customWidth="1"/>
    <col min="1808" max="1808" width="5.85546875" customWidth="1"/>
    <col min="1809" max="1809" width="12.140625" customWidth="1"/>
    <col min="1810" max="1810" width="11" customWidth="1"/>
    <col min="1811" max="1811" width="11.7109375" customWidth="1"/>
    <col min="1812" max="1812" width="12.140625" customWidth="1"/>
    <col min="1813" max="1813" width="1.5703125" customWidth="1"/>
    <col min="2049" max="2050" width="0.5703125" customWidth="1"/>
    <col min="2051" max="2051" width="10.28515625" customWidth="1"/>
    <col min="2052" max="2052" width="4" customWidth="1"/>
    <col min="2053" max="2053" width="0.85546875" customWidth="1"/>
    <col min="2054" max="2054" width="23.42578125" customWidth="1"/>
    <col min="2055" max="2055" width="12.28515625" customWidth="1"/>
    <col min="2056" max="2056" width="9.85546875" customWidth="1"/>
    <col min="2057" max="2057" width="8.7109375" customWidth="1"/>
    <col min="2058" max="2058" width="11.85546875" customWidth="1"/>
    <col min="2059" max="2059" width="10.5703125" customWidth="1"/>
    <col min="2060" max="2060" width="12.28515625" customWidth="1"/>
    <col min="2061" max="2063" width="6" customWidth="1"/>
    <col min="2064" max="2064" width="5.85546875" customWidth="1"/>
    <col min="2065" max="2065" width="12.140625" customWidth="1"/>
    <col min="2066" max="2066" width="11" customWidth="1"/>
    <col min="2067" max="2067" width="11.7109375" customWidth="1"/>
    <col min="2068" max="2068" width="12.140625" customWidth="1"/>
    <col min="2069" max="2069" width="1.5703125" customWidth="1"/>
    <col min="2305" max="2306" width="0.5703125" customWidth="1"/>
    <col min="2307" max="2307" width="10.28515625" customWidth="1"/>
    <col min="2308" max="2308" width="4" customWidth="1"/>
    <col min="2309" max="2309" width="0.85546875" customWidth="1"/>
    <col min="2310" max="2310" width="23.42578125" customWidth="1"/>
    <col min="2311" max="2311" width="12.28515625" customWidth="1"/>
    <col min="2312" max="2312" width="9.85546875" customWidth="1"/>
    <col min="2313" max="2313" width="8.7109375" customWidth="1"/>
    <col min="2314" max="2314" width="11.85546875" customWidth="1"/>
    <col min="2315" max="2315" width="10.5703125" customWidth="1"/>
    <col min="2316" max="2316" width="12.28515625" customWidth="1"/>
    <col min="2317" max="2319" width="6" customWidth="1"/>
    <col min="2320" max="2320" width="5.85546875" customWidth="1"/>
    <col min="2321" max="2321" width="12.140625" customWidth="1"/>
    <col min="2322" max="2322" width="11" customWidth="1"/>
    <col min="2323" max="2323" width="11.7109375" customWidth="1"/>
    <col min="2324" max="2324" width="12.140625" customWidth="1"/>
    <col min="2325" max="2325" width="1.5703125" customWidth="1"/>
    <col min="2561" max="2562" width="0.5703125" customWidth="1"/>
    <col min="2563" max="2563" width="10.28515625" customWidth="1"/>
    <col min="2564" max="2564" width="4" customWidth="1"/>
    <col min="2565" max="2565" width="0.85546875" customWidth="1"/>
    <col min="2566" max="2566" width="23.42578125" customWidth="1"/>
    <col min="2567" max="2567" width="12.28515625" customWidth="1"/>
    <col min="2568" max="2568" width="9.85546875" customWidth="1"/>
    <col min="2569" max="2569" width="8.7109375" customWidth="1"/>
    <col min="2570" max="2570" width="11.85546875" customWidth="1"/>
    <col min="2571" max="2571" width="10.5703125" customWidth="1"/>
    <col min="2572" max="2572" width="12.28515625" customWidth="1"/>
    <col min="2573" max="2575" width="6" customWidth="1"/>
    <col min="2576" max="2576" width="5.85546875" customWidth="1"/>
    <col min="2577" max="2577" width="12.140625" customWidth="1"/>
    <col min="2578" max="2578" width="11" customWidth="1"/>
    <col min="2579" max="2579" width="11.7109375" customWidth="1"/>
    <col min="2580" max="2580" width="12.140625" customWidth="1"/>
    <col min="2581" max="2581" width="1.5703125" customWidth="1"/>
    <col min="2817" max="2818" width="0.5703125" customWidth="1"/>
    <col min="2819" max="2819" width="10.28515625" customWidth="1"/>
    <col min="2820" max="2820" width="4" customWidth="1"/>
    <col min="2821" max="2821" width="0.85546875" customWidth="1"/>
    <col min="2822" max="2822" width="23.42578125" customWidth="1"/>
    <col min="2823" max="2823" width="12.28515625" customWidth="1"/>
    <col min="2824" max="2824" width="9.85546875" customWidth="1"/>
    <col min="2825" max="2825" width="8.7109375" customWidth="1"/>
    <col min="2826" max="2826" width="11.85546875" customWidth="1"/>
    <col min="2827" max="2827" width="10.5703125" customWidth="1"/>
    <col min="2828" max="2828" width="12.28515625" customWidth="1"/>
    <col min="2829" max="2831" width="6" customWidth="1"/>
    <col min="2832" max="2832" width="5.85546875" customWidth="1"/>
    <col min="2833" max="2833" width="12.140625" customWidth="1"/>
    <col min="2834" max="2834" width="11" customWidth="1"/>
    <col min="2835" max="2835" width="11.7109375" customWidth="1"/>
    <col min="2836" max="2836" width="12.140625" customWidth="1"/>
    <col min="2837" max="2837" width="1.5703125" customWidth="1"/>
    <col min="3073" max="3074" width="0.5703125" customWidth="1"/>
    <col min="3075" max="3075" width="10.28515625" customWidth="1"/>
    <col min="3076" max="3076" width="4" customWidth="1"/>
    <col min="3077" max="3077" width="0.85546875" customWidth="1"/>
    <col min="3078" max="3078" width="23.42578125" customWidth="1"/>
    <col min="3079" max="3079" width="12.28515625" customWidth="1"/>
    <col min="3080" max="3080" width="9.85546875" customWidth="1"/>
    <col min="3081" max="3081" width="8.7109375" customWidth="1"/>
    <col min="3082" max="3082" width="11.85546875" customWidth="1"/>
    <col min="3083" max="3083" width="10.5703125" customWidth="1"/>
    <col min="3084" max="3084" width="12.28515625" customWidth="1"/>
    <col min="3085" max="3087" width="6" customWidth="1"/>
    <col min="3088" max="3088" width="5.85546875" customWidth="1"/>
    <col min="3089" max="3089" width="12.140625" customWidth="1"/>
    <col min="3090" max="3090" width="11" customWidth="1"/>
    <col min="3091" max="3091" width="11.7109375" customWidth="1"/>
    <col min="3092" max="3092" width="12.140625" customWidth="1"/>
    <col min="3093" max="3093" width="1.5703125" customWidth="1"/>
    <col min="3329" max="3330" width="0.5703125" customWidth="1"/>
    <col min="3331" max="3331" width="10.28515625" customWidth="1"/>
    <col min="3332" max="3332" width="4" customWidth="1"/>
    <col min="3333" max="3333" width="0.85546875" customWidth="1"/>
    <col min="3334" max="3334" width="23.42578125" customWidth="1"/>
    <col min="3335" max="3335" width="12.28515625" customWidth="1"/>
    <col min="3336" max="3336" width="9.85546875" customWidth="1"/>
    <col min="3337" max="3337" width="8.7109375" customWidth="1"/>
    <col min="3338" max="3338" width="11.85546875" customWidth="1"/>
    <col min="3339" max="3339" width="10.5703125" customWidth="1"/>
    <col min="3340" max="3340" width="12.28515625" customWidth="1"/>
    <col min="3341" max="3343" width="6" customWidth="1"/>
    <col min="3344" max="3344" width="5.85546875" customWidth="1"/>
    <col min="3345" max="3345" width="12.140625" customWidth="1"/>
    <col min="3346" max="3346" width="11" customWidth="1"/>
    <col min="3347" max="3347" width="11.7109375" customWidth="1"/>
    <col min="3348" max="3348" width="12.140625" customWidth="1"/>
    <col min="3349" max="3349" width="1.5703125" customWidth="1"/>
    <col min="3585" max="3586" width="0.5703125" customWidth="1"/>
    <col min="3587" max="3587" width="10.28515625" customWidth="1"/>
    <col min="3588" max="3588" width="4" customWidth="1"/>
    <col min="3589" max="3589" width="0.85546875" customWidth="1"/>
    <col min="3590" max="3590" width="23.42578125" customWidth="1"/>
    <col min="3591" max="3591" width="12.28515625" customWidth="1"/>
    <col min="3592" max="3592" width="9.85546875" customWidth="1"/>
    <col min="3593" max="3593" width="8.7109375" customWidth="1"/>
    <col min="3594" max="3594" width="11.85546875" customWidth="1"/>
    <col min="3595" max="3595" width="10.5703125" customWidth="1"/>
    <col min="3596" max="3596" width="12.28515625" customWidth="1"/>
    <col min="3597" max="3599" width="6" customWidth="1"/>
    <col min="3600" max="3600" width="5.85546875" customWidth="1"/>
    <col min="3601" max="3601" width="12.140625" customWidth="1"/>
    <col min="3602" max="3602" width="11" customWidth="1"/>
    <col min="3603" max="3603" width="11.7109375" customWidth="1"/>
    <col min="3604" max="3604" width="12.140625" customWidth="1"/>
    <col min="3605" max="3605" width="1.5703125" customWidth="1"/>
    <col min="3841" max="3842" width="0.5703125" customWidth="1"/>
    <col min="3843" max="3843" width="10.28515625" customWidth="1"/>
    <col min="3844" max="3844" width="4" customWidth="1"/>
    <col min="3845" max="3845" width="0.85546875" customWidth="1"/>
    <col min="3846" max="3846" width="23.42578125" customWidth="1"/>
    <col min="3847" max="3847" width="12.28515625" customWidth="1"/>
    <col min="3848" max="3848" width="9.85546875" customWidth="1"/>
    <col min="3849" max="3849" width="8.7109375" customWidth="1"/>
    <col min="3850" max="3850" width="11.85546875" customWidth="1"/>
    <col min="3851" max="3851" width="10.5703125" customWidth="1"/>
    <col min="3852" max="3852" width="12.28515625" customWidth="1"/>
    <col min="3853" max="3855" width="6" customWidth="1"/>
    <col min="3856" max="3856" width="5.85546875" customWidth="1"/>
    <col min="3857" max="3857" width="12.140625" customWidth="1"/>
    <col min="3858" max="3858" width="11" customWidth="1"/>
    <col min="3859" max="3859" width="11.7109375" customWidth="1"/>
    <col min="3860" max="3860" width="12.140625" customWidth="1"/>
    <col min="3861" max="3861" width="1.5703125" customWidth="1"/>
    <col min="4097" max="4098" width="0.5703125" customWidth="1"/>
    <col min="4099" max="4099" width="10.28515625" customWidth="1"/>
    <col min="4100" max="4100" width="4" customWidth="1"/>
    <col min="4101" max="4101" width="0.85546875" customWidth="1"/>
    <col min="4102" max="4102" width="23.42578125" customWidth="1"/>
    <col min="4103" max="4103" width="12.28515625" customWidth="1"/>
    <col min="4104" max="4104" width="9.85546875" customWidth="1"/>
    <col min="4105" max="4105" width="8.7109375" customWidth="1"/>
    <col min="4106" max="4106" width="11.85546875" customWidth="1"/>
    <col min="4107" max="4107" width="10.5703125" customWidth="1"/>
    <col min="4108" max="4108" width="12.28515625" customWidth="1"/>
    <col min="4109" max="4111" width="6" customWidth="1"/>
    <col min="4112" max="4112" width="5.85546875" customWidth="1"/>
    <col min="4113" max="4113" width="12.140625" customWidth="1"/>
    <col min="4114" max="4114" width="11" customWidth="1"/>
    <col min="4115" max="4115" width="11.7109375" customWidth="1"/>
    <col min="4116" max="4116" width="12.140625" customWidth="1"/>
    <col min="4117" max="4117" width="1.5703125" customWidth="1"/>
    <col min="4353" max="4354" width="0.5703125" customWidth="1"/>
    <col min="4355" max="4355" width="10.28515625" customWidth="1"/>
    <col min="4356" max="4356" width="4" customWidth="1"/>
    <col min="4357" max="4357" width="0.85546875" customWidth="1"/>
    <col min="4358" max="4358" width="23.42578125" customWidth="1"/>
    <col min="4359" max="4359" width="12.28515625" customWidth="1"/>
    <col min="4360" max="4360" width="9.85546875" customWidth="1"/>
    <col min="4361" max="4361" width="8.7109375" customWidth="1"/>
    <col min="4362" max="4362" width="11.85546875" customWidth="1"/>
    <col min="4363" max="4363" width="10.5703125" customWidth="1"/>
    <col min="4364" max="4364" width="12.28515625" customWidth="1"/>
    <col min="4365" max="4367" width="6" customWidth="1"/>
    <col min="4368" max="4368" width="5.85546875" customWidth="1"/>
    <col min="4369" max="4369" width="12.140625" customWidth="1"/>
    <col min="4370" max="4370" width="11" customWidth="1"/>
    <col min="4371" max="4371" width="11.7109375" customWidth="1"/>
    <col min="4372" max="4372" width="12.140625" customWidth="1"/>
    <col min="4373" max="4373" width="1.5703125" customWidth="1"/>
    <col min="4609" max="4610" width="0.5703125" customWidth="1"/>
    <col min="4611" max="4611" width="10.28515625" customWidth="1"/>
    <col min="4612" max="4612" width="4" customWidth="1"/>
    <col min="4613" max="4613" width="0.85546875" customWidth="1"/>
    <col min="4614" max="4614" width="23.42578125" customWidth="1"/>
    <col min="4615" max="4615" width="12.28515625" customWidth="1"/>
    <col min="4616" max="4616" width="9.85546875" customWidth="1"/>
    <col min="4617" max="4617" width="8.7109375" customWidth="1"/>
    <col min="4618" max="4618" width="11.85546875" customWidth="1"/>
    <col min="4619" max="4619" width="10.5703125" customWidth="1"/>
    <col min="4620" max="4620" width="12.28515625" customWidth="1"/>
    <col min="4621" max="4623" width="6" customWidth="1"/>
    <col min="4624" max="4624" width="5.85546875" customWidth="1"/>
    <col min="4625" max="4625" width="12.140625" customWidth="1"/>
    <col min="4626" max="4626" width="11" customWidth="1"/>
    <col min="4627" max="4627" width="11.7109375" customWidth="1"/>
    <col min="4628" max="4628" width="12.140625" customWidth="1"/>
    <col min="4629" max="4629" width="1.5703125" customWidth="1"/>
    <col min="4865" max="4866" width="0.5703125" customWidth="1"/>
    <col min="4867" max="4867" width="10.28515625" customWidth="1"/>
    <col min="4868" max="4868" width="4" customWidth="1"/>
    <col min="4869" max="4869" width="0.85546875" customWidth="1"/>
    <col min="4870" max="4870" width="23.42578125" customWidth="1"/>
    <col min="4871" max="4871" width="12.28515625" customWidth="1"/>
    <col min="4872" max="4872" width="9.85546875" customWidth="1"/>
    <col min="4873" max="4873" width="8.7109375" customWidth="1"/>
    <col min="4874" max="4874" width="11.85546875" customWidth="1"/>
    <col min="4875" max="4875" width="10.5703125" customWidth="1"/>
    <col min="4876" max="4876" width="12.28515625" customWidth="1"/>
    <col min="4877" max="4879" width="6" customWidth="1"/>
    <col min="4880" max="4880" width="5.85546875" customWidth="1"/>
    <col min="4881" max="4881" width="12.140625" customWidth="1"/>
    <col min="4882" max="4882" width="11" customWidth="1"/>
    <col min="4883" max="4883" width="11.7109375" customWidth="1"/>
    <col min="4884" max="4884" width="12.140625" customWidth="1"/>
    <col min="4885" max="4885" width="1.5703125" customWidth="1"/>
    <col min="5121" max="5122" width="0.5703125" customWidth="1"/>
    <col min="5123" max="5123" width="10.28515625" customWidth="1"/>
    <col min="5124" max="5124" width="4" customWidth="1"/>
    <col min="5125" max="5125" width="0.85546875" customWidth="1"/>
    <col min="5126" max="5126" width="23.42578125" customWidth="1"/>
    <col min="5127" max="5127" width="12.28515625" customWidth="1"/>
    <col min="5128" max="5128" width="9.85546875" customWidth="1"/>
    <col min="5129" max="5129" width="8.7109375" customWidth="1"/>
    <col min="5130" max="5130" width="11.85546875" customWidth="1"/>
    <col min="5131" max="5131" width="10.5703125" customWidth="1"/>
    <col min="5132" max="5132" width="12.28515625" customWidth="1"/>
    <col min="5133" max="5135" width="6" customWidth="1"/>
    <col min="5136" max="5136" width="5.85546875" customWidth="1"/>
    <col min="5137" max="5137" width="12.140625" customWidth="1"/>
    <col min="5138" max="5138" width="11" customWidth="1"/>
    <col min="5139" max="5139" width="11.7109375" customWidth="1"/>
    <col min="5140" max="5140" width="12.140625" customWidth="1"/>
    <col min="5141" max="5141" width="1.5703125" customWidth="1"/>
    <col min="5377" max="5378" width="0.5703125" customWidth="1"/>
    <col min="5379" max="5379" width="10.28515625" customWidth="1"/>
    <col min="5380" max="5380" width="4" customWidth="1"/>
    <col min="5381" max="5381" width="0.85546875" customWidth="1"/>
    <col min="5382" max="5382" width="23.42578125" customWidth="1"/>
    <col min="5383" max="5383" width="12.28515625" customWidth="1"/>
    <col min="5384" max="5384" width="9.85546875" customWidth="1"/>
    <col min="5385" max="5385" width="8.7109375" customWidth="1"/>
    <col min="5386" max="5386" width="11.85546875" customWidth="1"/>
    <col min="5387" max="5387" width="10.5703125" customWidth="1"/>
    <col min="5388" max="5388" width="12.28515625" customWidth="1"/>
    <col min="5389" max="5391" width="6" customWidth="1"/>
    <col min="5392" max="5392" width="5.85546875" customWidth="1"/>
    <col min="5393" max="5393" width="12.140625" customWidth="1"/>
    <col min="5394" max="5394" width="11" customWidth="1"/>
    <col min="5395" max="5395" width="11.7109375" customWidth="1"/>
    <col min="5396" max="5396" width="12.140625" customWidth="1"/>
    <col min="5397" max="5397" width="1.5703125" customWidth="1"/>
    <col min="5633" max="5634" width="0.5703125" customWidth="1"/>
    <col min="5635" max="5635" width="10.28515625" customWidth="1"/>
    <col min="5636" max="5636" width="4" customWidth="1"/>
    <col min="5637" max="5637" width="0.85546875" customWidth="1"/>
    <col min="5638" max="5638" width="23.42578125" customWidth="1"/>
    <col min="5639" max="5639" width="12.28515625" customWidth="1"/>
    <col min="5640" max="5640" width="9.85546875" customWidth="1"/>
    <col min="5641" max="5641" width="8.7109375" customWidth="1"/>
    <col min="5642" max="5642" width="11.85546875" customWidth="1"/>
    <col min="5643" max="5643" width="10.5703125" customWidth="1"/>
    <col min="5644" max="5644" width="12.28515625" customWidth="1"/>
    <col min="5645" max="5647" width="6" customWidth="1"/>
    <col min="5648" max="5648" width="5.85546875" customWidth="1"/>
    <col min="5649" max="5649" width="12.140625" customWidth="1"/>
    <col min="5650" max="5650" width="11" customWidth="1"/>
    <col min="5651" max="5651" width="11.7109375" customWidth="1"/>
    <col min="5652" max="5652" width="12.140625" customWidth="1"/>
    <col min="5653" max="5653" width="1.5703125" customWidth="1"/>
    <col min="5889" max="5890" width="0.5703125" customWidth="1"/>
    <col min="5891" max="5891" width="10.28515625" customWidth="1"/>
    <col min="5892" max="5892" width="4" customWidth="1"/>
    <col min="5893" max="5893" width="0.85546875" customWidth="1"/>
    <col min="5894" max="5894" width="23.42578125" customWidth="1"/>
    <col min="5895" max="5895" width="12.28515625" customWidth="1"/>
    <col min="5896" max="5896" width="9.85546875" customWidth="1"/>
    <col min="5897" max="5897" width="8.7109375" customWidth="1"/>
    <col min="5898" max="5898" width="11.85546875" customWidth="1"/>
    <col min="5899" max="5899" width="10.5703125" customWidth="1"/>
    <col min="5900" max="5900" width="12.28515625" customWidth="1"/>
    <col min="5901" max="5903" width="6" customWidth="1"/>
    <col min="5904" max="5904" width="5.85546875" customWidth="1"/>
    <col min="5905" max="5905" width="12.140625" customWidth="1"/>
    <col min="5906" max="5906" width="11" customWidth="1"/>
    <col min="5907" max="5907" width="11.7109375" customWidth="1"/>
    <col min="5908" max="5908" width="12.140625" customWidth="1"/>
    <col min="5909" max="5909" width="1.5703125" customWidth="1"/>
    <col min="6145" max="6146" width="0.5703125" customWidth="1"/>
    <col min="6147" max="6147" width="10.28515625" customWidth="1"/>
    <col min="6148" max="6148" width="4" customWidth="1"/>
    <col min="6149" max="6149" width="0.85546875" customWidth="1"/>
    <col min="6150" max="6150" width="23.42578125" customWidth="1"/>
    <col min="6151" max="6151" width="12.28515625" customWidth="1"/>
    <col min="6152" max="6152" width="9.85546875" customWidth="1"/>
    <col min="6153" max="6153" width="8.7109375" customWidth="1"/>
    <col min="6154" max="6154" width="11.85546875" customWidth="1"/>
    <col min="6155" max="6155" width="10.5703125" customWidth="1"/>
    <col min="6156" max="6156" width="12.28515625" customWidth="1"/>
    <col min="6157" max="6159" width="6" customWidth="1"/>
    <col min="6160" max="6160" width="5.85546875" customWidth="1"/>
    <col min="6161" max="6161" width="12.140625" customWidth="1"/>
    <col min="6162" max="6162" width="11" customWidth="1"/>
    <col min="6163" max="6163" width="11.7109375" customWidth="1"/>
    <col min="6164" max="6164" width="12.140625" customWidth="1"/>
    <col min="6165" max="6165" width="1.5703125" customWidth="1"/>
    <col min="6401" max="6402" width="0.5703125" customWidth="1"/>
    <col min="6403" max="6403" width="10.28515625" customWidth="1"/>
    <col min="6404" max="6404" width="4" customWidth="1"/>
    <col min="6405" max="6405" width="0.85546875" customWidth="1"/>
    <col min="6406" max="6406" width="23.42578125" customWidth="1"/>
    <col min="6407" max="6407" width="12.28515625" customWidth="1"/>
    <col min="6408" max="6408" width="9.85546875" customWidth="1"/>
    <col min="6409" max="6409" width="8.7109375" customWidth="1"/>
    <col min="6410" max="6410" width="11.85546875" customWidth="1"/>
    <col min="6411" max="6411" width="10.5703125" customWidth="1"/>
    <col min="6412" max="6412" width="12.28515625" customWidth="1"/>
    <col min="6413" max="6415" width="6" customWidth="1"/>
    <col min="6416" max="6416" width="5.85546875" customWidth="1"/>
    <col min="6417" max="6417" width="12.140625" customWidth="1"/>
    <col min="6418" max="6418" width="11" customWidth="1"/>
    <col min="6419" max="6419" width="11.7109375" customWidth="1"/>
    <col min="6420" max="6420" width="12.140625" customWidth="1"/>
    <col min="6421" max="6421" width="1.5703125" customWidth="1"/>
    <col min="6657" max="6658" width="0.5703125" customWidth="1"/>
    <col min="6659" max="6659" width="10.28515625" customWidth="1"/>
    <col min="6660" max="6660" width="4" customWidth="1"/>
    <col min="6661" max="6661" width="0.85546875" customWidth="1"/>
    <col min="6662" max="6662" width="23.42578125" customWidth="1"/>
    <col min="6663" max="6663" width="12.28515625" customWidth="1"/>
    <col min="6664" max="6664" width="9.85546875" customWidth="1"/>
    <col min="6665" max="6665" width="8.7109375" customWidth="1"/>
    <col min="6666" max="6666" width="11.85546875" customWidth="1"/>
    <col min="6667" max="6667" width="10.5703125" customWidth="1"/>
    <col min="6668" max="6668" width="12.28515625" customWidth="1"/>
    <col min="6669" max="6671" width="6" customWidth="1"/>
    <col min="6672" max="6672" width="5.85546875" customWidth="1"/>
    <col min="6673" max="6673" width="12.140625" customWidth="1"/>
    <col min="6674" max="6674" width="11" customWidth="1"/>
    <col min="6675" max="6675" width="11.7109375" customWidth="1"/>
    <col min="6676" max="6676" width="12.140625" customWidth="1"/>
    <col min="6677" max="6677" width="1.5703125" customWidth="1"/>
    <col min="6913" max="6914" width="0.5703125" customWidth="1"/>
    <col min="6915" max="6915" width="10.28515625" customWidth="1"/>
    <col min="6916" max="6916" width="4" customWidth="1"/>
    <col min="6917" max="6917" width="0.85546875" customWidth="1"/>
    <col min="6918" max="6918" width="23.42578125" customWidth="1"/>
    <col min="6919" max="6919" width="12.28515625" customWidth="1"/>
    <col min="6920" max="6920" width="9.85546875" customWidth="1"/>
    <col min="6921" max="6921" width="8.7109375" customWidth="1"/>
    <col min="6922" max="6922" width="11.85546875" customWidth="1"/>
    <col min="6923" max="6923" width="10.5703125" customWidth="1"/>
    <col min="6924" max="6924" width="12.28515625" customWidth="1"/>
    <col min="6925" max="6927" width="6" customWidth="1"/>
    <col min="6928" max="6928" width="5.85546875" customWidth="1"/>
    <col min="6929" max="6929" width="12.140625" customWidth="1"/>
    <col min="6930" max="6930" width="11" customWidth="1"/>
    <col min="6931" max="6931" width="11.7109375" customWidth="1"/>
    <col min="6932" max="6932" width="12.140625" customWidth="1"/>
    <col min="6933" max="6933" width="1.5703125" customWidth="1"/>
    <col min="7169" max="7170" width="0.5703125" customWidth="1"/>
    <col min="7171" max="7171" width="10.28515625" customWidth="1"/>
    <col min="7172" max="7172" width="4" customWidth="1"/>
    <col min="7173" max="7173" width="0.85546875" customWidth="1"/>
    <col min="7174" max="7174" width="23.42578125" customWidth="1"/>
    <col min="7175" max="7175" width="12.28515625" customWidth="1"/>
    <col min="7176" max="7176" width="9.85546875" customWidth="1"/>
    <col min="7177" max="7177" width="8.7109375" customWidth="1"/>
    <col min="7178" max="7178" width="11.85546875" customWidth="1"/>
    <col min="7179" max="7179" width="10.5703125" customWidth="1"/>
    <col min="7180" max="7180" width="12.28515625" customWidth="1"/>
    <col min="7181" max="7183" width="6" customWidth="1"/>
    <col min="7184" max="7184" width="5.85546875" customWidth="1"/>
    <col min="7185" max="7185" width="12.140625" customWidth="1"/>
    <col min="7186" max="7186" width="11" customWidth="1"/>
    <col min="7187" max="7187" width="11.7109375" customWidth="1"/>
    <col min="7188" max="7188" width="12.140625" customWidth="1"/>
    <col min="7189" max="7189" width="1.5703125" customWidth="1"/>
    <col min="7425" max="7426" width="0.5703125" customWidth="1"/>
    <col min="7427" max="7427" width="10.28515625" customWidth="1"/>
    <col min="7428" max="7428" width="4" customWidth="1"/>
    <col min="7429" max="7429" width="0.85546875" customWidth="1"/>
    <col min="7430" max="7430" width="23.42578125" customWidth="1"/>
    <col min="7431" max="7431" width="12.28515625" customWidth="1"/>
    <col min="7432" max="7432" width="9.85546875" customWidth="1"/>
    <col min="7433" max="7433" width="8.7109375" customWidth="1"/>
    <col min="7434" max="7434" width="11.85546875" customWidth="1"/>
    <col min="7435" max="7435" width="10.5703125" customWidth="1"/>
    <col min="7436" max="7436" width="12.28515625" customWidth="1"/>
    <col min="7437" max="7439" width="6" customWidth="1"/>
    <col min="7440" max="7440" width="5.85546875" customWidth="1"/>
    <col min="7441" max="7441" width="12.140625" customWidth="1"/>
    <col min="7442" max="7442" width="11" customWidth="1"/>
    <col min="7443" max="7443" width="11.7109375" customWidth="1"/>
    <col min="7444" max="7444" width="12.140625" customWidth="1"/>
    <col min="7445" max="7445" width="1.5703125" customWidth="1"/>
    <col min="7681" max="7682" width="0.5703125" customWidth="1"/>
    <col min="7683" max="7683" width="10.28515625" customWidth="1"/>
    <col min="7684" max="7684" width="4" customWidth="1"/>
    <col min="7685" max="7685" width="0.85546875" customWidth="1"/>
    <col min="7686" max="7686" width="23.42578125" customWidth="1"/>
    <col min="7687" max="7687" width="12.28515625" customWidth="1"/>
    <col min="7688" max="7688" width="9.85546875" customWidth="1"/>
    <col min="7689" max="7689" width="8.7109375" customWidth="1"/>
    <col min="7690" max="7690" width="11.85546875" customWidth="1"/>
    <col min="7691" max="7691" width="10.5703125" customWidth="1"/>
    <col min="7692" max="7692" width="12.28515625" customWidth="1"/>
    <col min="7693" max="7695" width="6" customWidth="1"/>
    <col min="7696" max="7696" width="5.85546875" customWidth="1"/>
    <col min="7697" max="7697" width="12.140625" customWidth="1"/>
    <col min="7698" max="7698" width="11" customWidth="1"/>
    <col min="7699" max="7699" width="11.7109375" customWidth="1"/>
    <col min="7700" max="7700" width="12.140625" customWidth="1"/>
    <col min="7701" max="7701" width="1.5703125" customWidth="1"/>
    <col min="7937" max="7938" width="0.5703125" customWidth="1"/>
    <col min="7939" max="7939" width="10.28515625" customWidth="1"/>
    <col min="7940" max="7940" width="4" customWidth="1"/>
    <col min="7941" max="7941" width="0.85546875" customWidth="1"/>
    <col min="7942" max="7942" width="23.42578125" customWidth="1"/>
    <col min="7943" max="7943" width="12.28515625" customWidth="1"/>
    <col min="7944" max="7944" width="9.85546875" customWidth="1"/>
    <col min="7945" max="7945" width="8.7109375" customWidth="1"/>
    <col min="7946" max="7946" width="11.85546875" customWidth="1"/>
    <col min="7947" max="7947" width="10.5703125" customWidth="1"/>
    <col min="7948" max="7948" width="12.28515625" customWidth="1"/>
    <col min="7949" max="7951" width="6" customWidth="1"/>
    <col min="7952" max="7952" width="5.85546875" customWidth="1"/>
    <col min="7953" max="7953" width="12.140625" customWidth="1"/>
    <col min="7954" max="7954" width="11" customWidth="1"/>
    <col min="7955" max="7955" width="11.7109375" customWidth="1"/>
    <col min="7956" max="7956" width="12.140625" customWidth="1"/>
    <col min="7957" max="7957" width="1.5703125" customWidth="1"/>
    <col min="8193" max="8194" width="0.5703125" customWidth="1"/>
    <col min="8195" max="8195" width="10.28515625" customWidth="1"/>
    <col min="8196" max="8196" width="4" customWidth="1"/>
    <col min="8197" max="8197" width="0.85546875" customWidth="1"/>
    <col min="8198" max="8198" width="23.42578125" customWidth="1"/>
    <col min="8199" max="8199" width="12.28515625" customWidth="1"/>
    <col min="8200" max="8200" width="9.85546875" customWidth="1"/>
    <col min="8201" max="8201" width="8.7109375" customWidth="1"/>
    <col min="8202" max="8202" width="11.85546875" customWidth="1"/>
    <col min="8203" max="8203" width="10.5703125" customWidth="1"/>
    <col min="8204" max="8204" width="12.28515625" customWidth="1"/>
    <col min="8205" max="8207" width="6" customWidth="1"/>
    <col min="8208" max="8208" width="5.85546875" customWidth="1"/>
    <col min="8209" max="8209" width="12.140625" customWidth="1"/>
    <col min="8210" max="8210" width="11" customWidth="1"/>
    <col min="8211" max="8211" width="11.7109375" customWidth="1"/>
    <col min="8212" max="8212" width="12.140625" customWidth="1"/>
    <col min="8213" max="8213" width="1.5703125" customWidth="1"/>
    <col min="8449" max="8450" width="0.5703125" customWidth="1"/>
    <col min="8451" max="8451" width="10.28515625" customWidth="1"/>
    <col min="8452" max="8452" width="4" customWidth="1"/>
    <col min="8453" max="8453" width="0.85546875" customWidth="1"/>
    <col min="8454" max="8454" width="23.42578125" customWidth="1"/>
    <col min="8455" max="8455" width="12.28515625" customWidth="1"/>
    <col min="8456" max="8456" width="9.85546875" customWidth="1"/>
    <col min="8457" max="8457" width="8.7109375" customWidth="1"/>
    <col min="8458" max="8458" width="11.85546875" customWidth="1"/>
    <col min="8459" max="8459" width="10.5703125" customWidth="1"/>
    <col min="8460" max="8460" width="12.28515625" customWidth="1"/>
    <col min="8461" max="8463" width="6" customWidth="1"/>
    <col min="8464" max="8464" width="5.85546875" customWidth="1"/>
    <col min="8465" max="8465" width="12.140625" customWidth="1"/>
    <col min="8466" max="8466" width="11" customWidth="1"/>
    <col min="8467" max="8467" width="11.7109375" customWidth="1"/>
    <col min="8468" max="8468" width="12.140625" customWidth="1"/>
    <col min="8469" max="8469" width="1.5703125" customWidth="1"/>
    <col min="8705" max="8706" width="0.5703125" customWidth="1"/>
    <col min="8707" max="8707" width="10.28515625" customWidth="1"/>
    <col min="8708" max="8708" width="4" customWidth="1"/>
    <col min="8709" max="8709" width="0.85546875" customWidth="1"/>
    <col min="8710" max="8710" width="23.42578125" customWidth="1"/>
    <col min="8711" max="8711" width="12.28515625" customWidth="1"/>
    <col min="8712" max="8712" width="9.85546875" customWidth="1"/>
    <col min="8713" max="8713" width="8.7109375" customWidth="1"/>
    <col min="8714" max="8714" width="11.85546875" customWidth="1"/>
    <col min="8715" max="8715" width="10.5703125" customWidth="1"/>
    <col min="8716" max="8716" width="12.28515625" customWidth="1"/>
    <col min="8717" max="8719" width="6" customWidth="1"/>
    <col min="8720" max="8720" width="5.85546875" customWidth="1"/>
    <col min="8721" max="8721" width="12.140625" customWidth="1"/>
    <col min="8722" max="8722" width="11" customWidth="1"/>
    <col min="8723" max="8723" width="11.7109375" customWidth="1"/>
    <col min="8724" max="8724" width="12.140625" customWidth="1"/>
    <col min="8725" max="8725" width="1.5703125" customWidth="1"/>
    <col min="8961" max="8962" width="0.5703125" customWidth="1"/>
    <col min="8963" max="8963" width="10.28515625" customWidth="1"/>
    <col min="8964" max="8964" width="4" customWidth="1"/>
    <col min="8965" max="8965" width="0.85546875" customWidth="1"/>
    <col min="8966" max="8966" width="23.42578125" customWidth="1"/>
    <col min="8967" max="8967" width="12.28515625" customWidth="1"/>
    <col min="8968" max="8968" width="9.85546875" customWidth="1"/>
    <col min="8969" max="8969" width="8.7109375" customWidth="1"/>
    <col min="8970" max="8970" width="11.85546875" customWidth="1"/>
    <col min="8971" max="8971" width="10.5703125" customWidth="1"/>
    <col min="8972" max="8972" width="12.28515625" customWidth="1"/>
    <col min="8973" max="8975" width="6" customWidth="1"/>
    <col min="8976" max="8976" width="5.85546875" customWidth="1"/>
    <col min="8977" max="8977" width="12.140625" customWidth="1"/>
    <col min="8978" max="8978" width="11" customWidth="1"/>
    <col min="8979" max="8979" width="11.7109375" customWidth="1"/>
    <col min="8980" max="8980" width="12.140625" customWidth="1"/>
    <col min="8981" max="8981" width="1.5703125" customWidth="1"/>
    <col min="9217" max="9218" width="0.5703125" customWidth="1"/>
    <col min="9219" max="9219" width="10.28515625" customWidth="1"/>
    <col min="9220" max="9220" width="4" customWidth="1"/>
    <col min="9221" max="9221" width="0.85546875" customWidth="1"/>
    <col min="9222" max="9222" width="23.42578125" customWidth="1"/>
    <col min="9223" max="9223" width="12.28515625" customWidth="1"/>
    <col min="9224" max="9224" width="9.85546875" customWidth="1"/>
    <col min="9225" max="9225" width="8.7109375" customWidth="1"/>
    <col min="9226" max="9226" width="11.85546875" customWidth="1"/>
    <col min="9227" max="9227" width="10.5703125" customWidth="1"/>
    <col min="9228" max="9228" width="12.28515625" customWidth="1"/>
    <col min="9229" max="9231" width="6" customWidth="1"/>
    <col min="9232" max="9232" width="5.85546875" customWidth="1"/>
    <col min="9233" max="9233" width="12.140625" customWidth="1"/>
    <col min="9234" max="9234" width="11" customWidth="1"/>
    <col min="9235" max="9235" width="11.7109375" customWidth="1"/>
    <col min="9236" max="9236" width="12.140625" customWidth="1"/>
    <col min="9237" max="9237" width="1.5703125" customWidth="1"/>
    <col min="9473" max="9474" width="0.5703125" customWidth="1"/>
    <col min="9475" max="9475" width="10.28515625" customWidth="1"/>
    <col min="9476" max="9476" width="4" customWidth="1"/>
    <col min="9477" max="9477" width="0.85546875" customWidth="1"/>
    <col min="9478" max="9478" width="23.42578125" customWidth="1"/>
    <col min="9479" max="9479" width="12.28515625" customWidth="1"/>
    <col min="9480" max="9480" width="9.85546875" customWidth="1"/>
    <col min="9481" max="9481" width="8.7109375" customWidth="1"/>
    <col min="9482" max="9482" width="11.85546875" customWidth="1"/>
    <col min="9483" max="9483" width="10.5703125" customWidth="1"/>
    <col min="9484" max="9484" width="12.28515625" customWidth="1"/>
    <col min="9485" max="9487" width="6" customWidth="1"/>
    <col min="9488" max="9488" width="5.85546875" customWidth="1"/>
    <col min="9489" max="9489" width="12.140625" customWidth="1"/>
    <col min="9490" max="9490" width="11" customWidth="1"/>
    <col min="9491" max="9491" width="11.7109375" customWidth="1"/>
    <col min="9492" max="9492" width="12.140625" customWidth="1"/>
    <col min="9493" max="9493" width="1.5703125" customWidth="1"/>
    <col min="9729" max="9730" width="0.5703125" customWidth="1"/>
    <col min="9731" max="9731" width="10.28515625" customWidth="1"/>
    <col min="9732" max="9732" width="4" customWidth="1"/>
    <col min="9733" max="9733" width="0.85546875" customWidth="1"/>
    <col min="9734" max="9734" width="23.42578125" customWidth="1"/>
    <col min="9735" max="9735" width="12.28515625" customWidth="1"/>
    <col min="9736" max="9736" width="9.85546875" customWidth="1"/>
    <col min="9737" max="9737" width="8.7109375" customWidth="1"/>
    <col min="9738" max="9738" width="11.85546875" customWidth="1"/>
    <col min="9739" max="9739" width="10.5703125" customWidth="1"/>
    <col min="9740" max="9740" width="12.28515625" customWidth="1"/>
    <col min="9741" max="9743" width="6" customWidth="1"/>
    <col min="9744" max="9744" width="5.85546875" customWidth="1"/>
    <col min="9745" max="9745" width="12.140625" customWidth="1"/>
    <col min="9746" max="9746" width="11" customWidth="1"/>
    <col min="9747" max="9747" width="11.7109375" customWidth="1"/>
    <col min="9748" max="9748" width="12.140625" customWidth="1"/>
    <col min="9749" max="9749" width="1.5703125" customWidth="1"/>
    <col min="9985" max="9986" width="0.5703125" customWidth="1"/>
    <col min="9987" max="9987" width="10.28515625" customWidth="1"/>
    <col min="9988" max="9988" width="4" customWidth="1"/>
    <col min="9989" max="9989" width="0.85546875" customWidth="1"/>
    <col min="9990" max="9990" width="23.42578125" customWidth="1"/>
    <col min="9991" max="9991" width="12.28515625" customWidth="1"/>
    <col min="9992" max="9992" width="9.85546875" customWidth="1"/>
    <col min="9993" max="9993" width="8.7109375" customWidth="1"/>
    <col min="9994" max="9994" width="11.85546875" customWidth="1"/>
    <col min="9995" max="9995" width="10.5703125" customWidth="1"/>
    <col min="9996" max="9996" width="12.28515625" customWidth="1"/>
    <col min="9997" max="9999" width="6" customWidth="1"/>
    <col min="10000" max="10000" width="5.85546875" customWidth="1"/>
    <col min="10001" max="10001" width="12.140625" customWidth="1"/>
    <col min="10002" max="10002" width="11" customWidth="1"/>
    <col min="10003" max="10003" width="11.7109375" customWidth="1"/>
    <col min="10004" max="10004" width="12.140625" customWidth="1"/>
    <col min="10005" max="10005" width="1.5703125" customWidth="1"/>
    <col min="10241" max="10242" width="0.5703125" customWidth="1"/>
    <col min="10243" max="10243" width="10.28515625" customWidth="1"/>
    <col min="10244" max="10244" width="4" customWidth="1"/>
    <col min="10245" max="10245" width="0.85546875" customWidth="1"/>
    <col min="10246" max="10246" width="23.42578125" customWidth="1"/>
    <col min="10247" max="10247" width="12.28515625" customWidth="1"/>
    <col min="10248" max="10248" width="9.85546875" customWidth="1"/>
    <col min="10249" max="10249" width="8.7109375" customWidth="1"/>
    <col min="10250" max="10250" width="11.85546875" customWidth="1"/>
    <col min="10251" max="10251" width="10.5703125" customWidth="1"/>
    <col min="10252" max="10252" width="12.28515625" customWidth="1"/>
    <col min="10253" max="10255" width="6" customWidth="1"/>
    <col min="10256" max="10256" width="5.85546875" customWidth="1"/>
    <col min="10257" max="10257" width="12.140625" customWidth="1"/>
    <col min="10258" max="10258" width="11" customWidth="1"/>
    <col min="10259" max="10259" width="11.7109375" customWidth="1"/>
    <col min="10260" max="10260" width="12.140625" customWidth="1"/>
    <col min="10261" max="10261" width="1.5703125" customWidth="1"/>
    <col min="10497" max="10498" width="0.5703125" customWidth="1"/>
    <col min="10499" max="10499" width="10.28515625" customWidth="1"/>
    <col min="10500" max="10500" width="4" customWidth="1"/>
    <col min="10501" max="10501" width="0.85546875" customWidth="1"/>
    <col min="10502" max="10502" width="23.42578125" customWidth="1"/>
    <col min="10503" max="10503" width="12.28515625" customWidth="1"/>
    <col min="10504" max="10504" width="9.85546875" customWidth="1"/>
    <col min="10505" max="10505" width="8.7109375" customWidth="1"/>
    <col min="10506" max="10506" width="11.85546875" customWidth="1"/>
    <col min="10507" max="10507" width="10.5703125" customWidth="1"/>
    <col min="10508" max="10508" width="12.28515625" customWidth="1"/>
    <col min="10509" max="10511" width="6" customWidth="1"/>
    <col min="10512" max="10512" width="5.85546875" customWidth="1"/>
    <col min="10513" max="10513" width="12.140625" customWidth="1"/>
    <col min="10514" max="10514" width="11" customWidth="1"/>
    <col min="10515" max="10515" width="11.7109375" customWidth="1"/>
    <col min="10516" max="10516" width="12.140625" customWidth="1"/>
    <col min="10517" max="10517" width="1.5703125" customWidth="1"/>
    <col min="10753" max="10754" width="0.5703125" customWidth="1"/>
    <col min="10755" max="10755" width="10.28515625" customWidth="1"/>
    <col min="10756" max="10756" width="4" customWidth="1"/>
    <col min="10757" max="10757" width="0.85546875" customWidth="1"/>
    <col min="10758" max="10758" width="23.42578125" customWidth="1"/>
    <col min="10759" max="10759" width="12.28515625" customWidth="1"/>
    <col min="10760" max="10760" width="9.85546875" customWidth="1"/>
    <col min="10761" max="10761" width="8.7109375" customWidth="1"/>
    <col min="10762" max="10762" width="11.85546875" customWidth="1"/>
    <col min="10763" max="10763" width="10.5703125" customWidth="1"/>
    <col min="10764" max="10764" width="12.28515625" customWidth="1"/>
    <col min="10765" max="10767" width="6" customWidth="1"/>
    <col min="10768" max="10768" width="5.85546875" customWidth="1"/>
    <col min="10769" max="10769" width="12.140625" customWidth="1"/>
    <col min="10770" max="10770" width="11" customWidth="1"/>
    <col min="10771" max="10771" width="11.7109375" customWidth="1"/>
    <col min="10772" max="10772" width="12.140625" customWidth="1"/>
    <col min="10773" max="10773" width="1.5703125" customWidth="1"/>
    <col min="11009" max="11010" width="0.5703125" customWidth="1"/>
    <col min="11011" max="11011" width="10.28515625" customWidth="1"/>
    <col min="11012" max="11012" width="4" customWidth="1"/>
    <col min="11013" max="11013" width="0.85546875" customWidth="1"/>
    <col min="11014" max="11014" width="23.42578125" customWidth="1"/>
    <col min="11015" max="11015" width="12.28515625" customWidth="1"/>
    <col min="11016" max="11016" width="9.85546875" customWidth="1"/>
    <col min="11017" max="11017" width="8.7109375" customWidth="1"/>
    <col min="11018" max="11018" width="11.85546875" customWidth="1"/>
    <col min="11019" max="11019" width="10.5703125" customWidth="1"/>
    <col min="11020" max="11020" width="12.28515625" customWidth="1"/>
    <col min="11021" max="11023" width="6" customWidth="1"/>
    <col min="11024" max="11024" width="5.85546875" customWidth="1"/>
    <col min="11025" max="11025" width="12.140625" customWidth="1"/>
    <col min="11026" max="11026" width="11" customWidth="1"/>
    <col min="11027" max="11027" width="11.7109375" customWidth="1"/>
    <col min="11028" max="11028" width="12.140625" customWidth="1"/>
    <col min="11029" max="11029" width="1.5703125" customWidth="1"/>
    <col min="11265" max="11266" width="0.5703125" customWidth="1"/>
    <col min="11267" max="11267" width="10.28515625" customWidth="1"/>
    <col min="11268" max="11268" width="4" customWidth="1"/>
    <col min="11269" max="11269" width="0.85546875" customWidth="1"/>
    <col min="11270" max="11270" width="23.42578125" customWidth="1"/>
    <col min="11271" max="11271" width="12.28515625" customWidth="1"/>
    <col min="11272" max="11272" width="9.85546875" customWidth="1"/>
    <col min="11273" max="11273" width="8.7109375" customWidth="1"/>
    <col min="11274" max="11274" width="11.85546875" customWidth="1"/>
    <col min="11275" max="11275" width="10.5703125" customWidth="1"/>
    <col min="11276" max="11276" width="12.28515625" customWidth="1"/>
    <col min="11277" max="11279" width="6" customWidth="1"/>
    <col min="11280" max="11280" width="5.85546875" customWidth="1"/>
    <col min="11281" max="11281" width="12.140625" customWidth="1"/>
    <col min="11282" max="11282" width="11" customWidth="1"/>
    <col min="11283" max="11283" width="11.7109375" customWidth="1"/>
    <col min="11284" max="11284" width="12.140625" customWidth="1"/>
    <col min="11285" max="11285" width="1.5703125" customWidth="1"/>
    <col min="11521" max="11522" width="0.5703125" customWidth="1"/>
    <col min="11523" max="11523" width="10.28515625" customWidth="1"/>
    <col min="11524" max="11524" width="4" customWidth="1"/>
    <col min="11525" max="11525" width="0.85546875" customWidth="1"/>
    <col min="11526" max="11526" width="23.42578125" customWidth="1"/>
    <col min="11527" max="11527" width="12.28515625" customWidth="1"/>
    <col min="11528" max="11528" width="9.85546875" customWidth="1"/>
    <col min="11529" max="11529" width="8.7109375" customWidth="1"/>
    <col min="11530" max="11530" width="11.85546875" customWidth="1"/>
    <col min="11531" max="11531" width="10.5703125" customWidth="1"/>
    <col min="11532" max="11532" width="12.28515625" customWidth="1"/>
    <col min="11533" max="11535" width="6" customWidth="1"/>
    <col min="11536" max="11536" width="5.85546875" customWidth="1"/>
    <col min="11537" max="11537" width="12.140625" customWidth="1"/>
    <col min="11538" max="11538" width="11" customWidth="1"/>
    <col min="11539" max="11539" width="11.7109375" customWidth="1"/>
    <col min="11540" max="11540" width="12.140625" customWidth="1"/>
    <col min="11541" max="11541" width="1.5703125" customWidth="1"/>
    <col min="11777" max="11778" width="0.5703125" customWidth="1"/>
    <col min="11779" max="11779" width="10.28515625" customWidth="1"/>
    <col min="11780" max="11780" width="4" customWidth="1"/>
    <col min="11781" max="11781" width="0.85546875" customWidth="1"/>
    <col min="11782" max="11782" width="23.42578125" customWidth="1"/>
    <col min="11783" max="11783" width="12.28515625" customWidth="1"/>
    <col min="11784" max="11784" width="9.85546875" customWidth="1"/>
    <col min="11785" max="11785" width="8.7109375" customWidth="1"/>
    <col min="11786" max="11786" width="11.85546875" customWidth="1"/>
    <col min="11787" max="11787" width="10.5703125" customWidth="1"/>
    <col min="11788" max="11788" width="12.28515625" customWidth="1"/>
    <col min="11789" max="11791" width="6" customWidth="1"/>
    <col min="11792" max="11792" width="5.85546875" customWidth="1"/>
    <col min="11793" max="11793" width="12.140625" customWidth="1"/>
    <col min="11794" max="11794" width="11" customWidth="1"/>
    <col min="11795" max="11795" width="11.7109375" customWidth="1"/>
    <col min="11796" max="11796" width="12.140625" customWidth="1"/>
    <col min="11797" max="11797" width="1.5703125" customWidth="1"/>
    <col min="12033" max="12034" width="0.5703125" customWidth="1"/>
    <col min="12035" max="12035" width="10.28515625" customWidth="1"/>
    <col min="12036" max="12036" width="4" customWidth="1"/>
    <col min="12037" max="12037" width="0.85546875" customWidth="1"/>
    <col min="12038" max="12038" width="23.42578125" customWidth="1"/>
    <col min="12039" max="12039" width="12.28515625" customWidth="1"/>
    <col min="12040" max="12040" width="9.85546875" customWidth="1"/>
    <col min="12041" max="12041" width="8.7109375" customWidth="1"/>
    <col min="12042" max="12042" width="11.85546875" customWidth="1"/>
    <col min="12043" max="12043" width="10.5703125" customWidth="1"/>
    <col min="12044" max="12044" width="12.28515625" customWidth="1"/>
    <col min="12045" max="12047" width="6" customWidth="1"/>
    <col min="12048" max="12048" width="5.85546875" customWidth="1"/>
    <col min="12049" max="12049" width="12.140625" customWidth="1"/>
    <col min="12050" max="12050" width="11" customWidth="1"/>
    <col min="12051" max="12051" width="11.7109375" customWidth="1"/>
    <col min="12052" max="12052" width="12.140625" customWidth="1"/>
    <col min="12053" max="12053" width="1.5703125" customWidth="1"/>
    <col min="12289" max="12290" width="0.5703125" customWidth="1"/>
    <col min="12291" max="12291" width="10.28515625" customWidth="1"/>
    <col min="12292" max="12292" width="4" customWidth="1"/>
    <col min="12293" max="12293" width="0.85546875" customWidth="1"/>
    <col min="12294" max="12294" width="23.42578125" customWidth="1"/>
    <col min="12295" max="12295" width="12.28515625" customWidth="1"/>
    <col min="12296" max="12296" width="9.85546875" customWidth="1"/>
    <col min="12297" max="12297" width="8.7109375" customWidth="1"/>
    <col min="12298" max="12298" width="11.85546875" customWidth="1"/>
    <col min="12299" max="12299" width="10.5703125" customWidth="1"/>
    <col min="12300" max="12300" width="12.28515625" customWidth="1"/>
    <col min="12301" max="12303" width="6" customWidth="1"/>
    <col min="12304" max="12304" width="5.85546875" customWidth="1"/>
    <col min="12305" max="12305" width="12.140625" customWidth="1"/>
    <col min="12306" max="12306" width="11" customWidth="1"/>
    <col min="12307" max="12307" width="11.7109375" customWidth="1"/>
    <col min="12308" max="12308" width="12.140625" customWidth="1"/>
    <col min="12309" max="12309" width="1.5703125" customWidth="1"/>
    <col min="12545" max="12546" width="0.5703125" customWidth="1"/>
    <col min="12547" max="12547" width="10.28515625" customWidth="1"/>
    <col min="12548" max="12548" width="4" customWidth="1"/>
    <col min="12549" max="12549" width="0.85546875" customWidth="1"/>
    <col min="12550" max="12550" width="23.42578125" customWidth="1"/>
    <col min="12551" max="12551" width="12.28515625" customWidth="1"/>
    <col min="12552" max="12552" width="9.85546875" customWidth="1"/>
    <col min="12553" max="12553" width="8.7109375" customWidth="1"/>
    <col min="12554" max="12554" width="11.85546875" customWidth="1"/>
    <col min="12555" max="12555" width="10.5703125" customWidth="1"/>
    <col min="12556" max="12556" width="12.28515625" customWidth="1"/>
    <col min="12557" max="12559" width="6" customWidth="1"/>
    <col min="12560" max="12560" width="5.85546875" customWidth="1"/>
    <col min="12561" max="12561" width="12.140625" customWidth="1"/>
    <col min="12562" max="12562" width="11" customWidth="1"/>
    <col min="12563" max="12563" width="11.7109375" customWidth="1"/>
    <col min="12564" max="12564" width="12.140625" customWidth="1"/>
    <col min="12565" max="12565" width="1.5703125" customWidth="1"/>
    <col min="12801" max="12802" width="0.5703125" customWidth="1"/>
    <col min="12803" max="12803" width="10.28515625" customWidth="1"/>
    <col min="12804" max="12804" width="4" customWidth="1"/>
    <col min="12805" max="12805" width="0.85546875" customWidth="1"/>
    <col min="12806" max="12806" width="23.42578125" customWidth="1"/>
    <col min="12807" max="12807" width="12.28515625" customWidth="1"/>
    <col min="12808" max="12808" width="9.85546875" customWidth="1"/>
    <col min="12809" max="12809" width="8.7109375" customWidth="1"/>
    <col min="12810" max="12810" width="11.85546875" customWidth="1"/>
    <col min="12811" max="12811" width="10.5703125" customWidth="1"/>
    <col min="12812" max="12812" width="12.28515625" customWidth="1"/>
    <col min="12813" max="12815" width="6" customWidth="1"/>
    <col min="12816" max="12816" width="5.85546875" customWidth="1"/>
    <col min="12817" max="12817" width="12.140625" customWidth="1"/>
    <col min="12818" max="12818" width="11" customWidth="1"/>
    <col min="12819" max="12819" width="11.7109375" customWidth="1"/>
    <col min="12820" max="12820" width="12.140625" customWidth="1"/>
    <col min="12821" max="12821" width="1.5703125" customWidth="1"/>
    <col min="13057" max="13058" width="0.5703125" customWidth="1"/>
    <col min="13059" max="13059" width="10.28515625" customWidth="1"/>
    <col min="13060" max="13060" width="4" customWidth="1"/>
    <col min="13061" max="13061" width="0.85546875" customWidth="1"/>
    <col min="13062" max="13062" width="23.42578125" customWidth="1"/>
    <col min="13063" max="13063" width="12.28515625" customWidth="1"/>
    <col min="13064" max="13064" width="9.85546875" customWidth="1"/>
    <col min="13065" max="13065" width="8.7109375" customWidth="1"/>
    <col min="13066" max="13066" width="11.85546875" customWidth="1"/>
    <col min="13067" max="13067" width="10.5703125" customWidth="1"/>
    <col min="13068" max="13068" width="12.28515625" customWidth="1"/>
    <col min="13069" max="13071" width="6" customWidth="1"/>
    <col min="13072" max="13072" width="5.85546875" customWidth="1"/>
    <col min="13073" max="13073" width="12.140625" customWidth="1"/>
    <col min="13074" max="13074" width="11" customWidth="1"/>
    <col min="13075" max="13075" width="11.7109375" customWidth="1"/>
    <col min="13076" max="13076" width="12.140625" customWidth="1"/>
    <col min="13077" max="13077" width="1.5703125" customWidth="1"/>
    <col min="13313" max="13314" width="0.5703125" customWidth="1"/>
    <col min="13315" max="13315" width="10.28515625" customWidth="1"/>
    <col min="13316" max="13316" width="4" customWidth="1"/>
    <col min="13317" max="13317" width="0.85546875" customWidth="1"/>
    <col min="13318" max="13318" width="23.42578125" customWidth="1"/>
    <col min="13319" max="13319" width="12.28515625" customWidth="1"/>
    <col min="13320" max="13320" width="9.85546875" customWidth="1"/>
    <col min="13321" max="13321" width="8.7109375" customWidth="1"/>
    <col min="13322" max="13322" width="11.85546875" customWidth="1"/>
    <col min="13323" max="13323" width="10.5703125" customWidth="1"/>
    <col min="13324" max="13324" width="12.28515625" customWidth="1"/>
    <col min="13325" max="13327" width="6" customWidth="1"/>
    <col min="13328" max="13328" width="5.85546875" customWidth="1"/>
    <col min="13329" max="13329" width="12.140625" customWidth="1"/>
    <col min="13330" max="13330" width="11" customWidth="1"/>
    <col min="13331" max="13331" width="11.7109375" customWidth="1"/>
    <col min="13332" max="13332" width="12.140625" customWidth="1"/>
    <col min="13333" max="13333" width="1.5703125" customWidth="1"/>
    <col min="13569" max="13570" width="0.5703125" customWidth="1"/>
    <col min="13571" max="13571" width="10.28515625" customWidth="1"/>
    <col min="13572" max="13572" width="4" customWidth="1"/>
    <col min="13573" max="13573" width="0.85546875" customWidth="1"/>
    <col min="13574" max="13574" width="23.42578125" customWidth="1"/>
    <col min="13575" max="13575" width="12.28515625" customWidth="1"/>
    <col min="13576" max="13576" width="9.85546875" customWidth="1"/>
    <col min="13577" max="13577" width="8.7109375" customWidth="1"/>
    <col min="13578" max="13578" width="11.85546875" customWidth="1"/>
    <col min="13579" max="13579" width="10.5703125" customWidth="1"/>
    <col min="13580" max="13580" width="12.28515625" customWidth="1"/>
    <col min="13581" max="13583" width="6" customWidth="1"/>
    <col min="13584" max="13584" width="5.85546875" customWidth="1"/>
    <col min="13585" max="13585" width="12.140625" customWidth="1"/>
    <col min="13586" max="13586" width="11" customWidth="1"/>
    <col min="13587" max="13587" width="11.7109375" customWidth="1"/>
    <col min="13588" max="13588" width="12.140625" customWidth="1"/>
    <col min="13589" max="13589" width="1.5703125" customWidth="1"/>
    <col min="13825" max="13826" width="0.5703125" customWidth="1"/>
    <col min="13827" max="13827" width="10.28515625" customWidth="1"/>
    <col min="13828" max="13828" width="4" customWidth="1"/>
    <col min="13829" max="13829" width="0.85546875" customWidth="1"/>
    <col min="13830" max="13830" width="23.42578125" customWidth="1"/>
    <col min="13831" max="13831" width="12.28515625" customWidth="1"/>
    <col min="13832" max="13832" width="9.85546875" customWidth="1"/>
    <col min="13833" max="13833" width="8.7109375" customWidth="1"/>
    <col min="13834" max="13834" width="11.85546875" customWidth="1"/>
    <col min="13835" max="13835" width="10.5703125" customWidth="1"/>
    <col min="13836" max="13836" width="12.28515625" customWidth="1"/>
    <col min="13837" max="13839" width="6" customWidth="1"/>
    <col min="13840" max="13840" width="5.85546875" customWidth="1"/>
    <col min="13841" max="13841" width="12.140625" customWidth="1"/>
    <col min="13842" max="13842" width="11" customWidth="1"/>
    <col min="13843" max="13843" width="11.7109375" customWidth="1"/>
    <col min="13844" max="13844" width="12.140625" customWidth="1"/>
    <col min="13845" max="13845" width="1.5703125" customWidth="1"/>
    <col min="14081" max="14082" width="0.5703125" customWidth="1"/>
    <col min="14083" max="14083" width="10.28515625" customWidth="1"/>
    <col min="14084" max="14084" width="4" customWidth="1"/>
    <col min="14085" max="14085" width="0.85546875" customWidth="1"/>
    <col min="14086" max="14086" width="23.42578125" customWidth="1"/>
    <col min="14087" max="14087" width="12.28515625" customWidth="1"/>
    <col min="14088" max="14088" width="9.85546875" customWidth="1"/>
    <col min="14089" max="14089" width="8.7109375" customWidth="1"/>
    <col min="14090" max="14090" width="11.85546875" customWidth="1"/>
    <col min="14091" max="14091" width="10.5703125" customWidth="1"/>
    <col min="14092" max="14092" width="12.28515625" customWidth="1"/>
    <col min="14093" max="14095" width="6" customWidth="1"/>
    <col min="14096" max="14096" width="5.85546875" customWidth="1"/>
    <col min="14097" max="14097" width="12.140625" customWidth="1"/>
    <col min="14098" max="14098" width="11" customWidth="1"/>
    <col min="14099" max="14099" width="11.7109375" customWidth="1"/>
    <col min="14100" max="14100" width="12.140625" customWidth="1"/>
    <col min="14101" max="14101" width="1.5703125" customWidth="1"/>
    <col min="14337" max="14338" width="0.5703125" customWidth="1"/>
    <col min="14339" max="14339" width="10.28515625" customWidth="1"/>
    <col min="14340" max="14340" width="4" customWidth="1"/>
    <col min="14341" max="14341" width="0.85546875" customWidth="1"/>
    <col min="14342" max="14342" width="23.42578125" customWidth="1"/>
    <col min="14343" max="14343" width="12.28515625" customWidth="1"/>
    <col min="14344" max="14344" width="9.85546875" customWidth="1"/>
    <col min="14345" max="14345" width="8.7109375" customWidth="1"/>
    <col min="14346" max="14346" width="11.85546875" customWidth="1"/>
    <col min="14347" max="14347" width="10.5703125" customWidth="1"/>
    <col min="14348" max="14348" width="12.28515625" customWidth="1"/>
    <col min="14349" max="14351" width="6" customWidth="1"/>
    <col min="14352" max="14352" width="5.85546875" customWidth="1"/>
    <col min="14353" max="14353" width="12.140625" customWidth="1"/>
    <col min="14354" max="14354" width="11" customWidth="1"/>
    <col min="14355" max="14355" width="11.7109375" customWidth="1"/>
    <col min="14356" max="14356" width="12.140625" customWidth="1"/>
    <col min="14357" max="14357" width="1.5703125" customWidth="1"/>
    <col min="14593" max="14594" width="0.5703125" customWidth="1"/>
    <col min="14595" max="14595" width="10.28515625" customWidth="1"/>
    <col min="14596" max="14596" width="4" customWidth="1"/>
    <col min="14597" max="14597" width="0.85546875" customWidth="1"/>
    <col min="14598" max="14598" width="23.42578125" customWidth="1"/>
    <col min="14599" max="14599" width="12.28515625" customWidth="1"/>
    <col min="14600" max="14600" width="9.85546875" customWidth="1"/>
    <col min="14601" max="14601" width="8.7109375" customWidth="1"/>
    <col min="14602" max="14602" width="11.85546875" customWidth="1"/>
    <col min="14603" max="14603" width="10.5703125" customWidth="1"/>
    <col min="14604" max="14604" width="12.28515625" customWidth="1"/>
    <col min="14605" max="14607" width="6" customWidth="1"/>
    <col min="14608" max="14608" width="5.85546875" customWidth="1"/>
    <col min="14609" max="14609" width="12.140625" customWidth="1"/>
    <col min="14610" max="14610" width="11" customWidth="1"/>
    <col min="14611" max="14611" width="11.7109375" customWidth="1"/>
    <col min="14612" max="14612" width="12.140625" customWidth="1"/>
    <col min="14613" max="14613" width="1.5703125" customWidth="1"/>
    <col min="14849" max="14850" width="0.5703125" customWidth="1"/>
    <col min="14851" max="14851" width="10.28515625" customWidth="1"/>
    <col min="14852" max="14852" width="4" customWidth="1"/>
    <col min="14853" max="14853" width="0.85546875" customWidth="1"/>
    <col min="14854" max="14854" width="23.42578125" customWidth="1"/>
    <col min="14855" max="14855" width="12.28515625" customWidth="1"/>
    <col min="14856" max="14856" width="9.85546875" customWidth="1"/>
    <col min="14857" max="14857" width="8.7109375" customWidth="1"/>
    <col min="14858" max="14858" width="11.85546875" customWidth="1"/>
    <col min="14859" max="14859" width="10.5703125" customWidth="1"/>
    <col min="14860" max="14860" width="12.28515625" customWidth="1"/>
    <col min="14861" max="14863" width="6" customWidth="1"/>
    <col min="14864" max="14864" width="5.85546875" customWidth="1"/>
    <col min="14865" max="14865" width="12.140625" customWidth="1"/>
    <col min="14866" max="14866" width="11" customWidth="1"/>
    <col min="14867" max="14867" width="11.7109375" customWidth="1"/>
    <col min="14868" max="14868" width="12.140625" customWidth="1"/>
    <col min="14869" max="14869" width="1.5703125" customWidth="1"/>
    <col min="15105" max="15106" width="0.5703125" customWidth="1"/>
    <col min="15107" max="15107" width="10.28515625" customWidth="1"/>
    <col min="15108" max="15108" width="4" customWidth="1"/>
    <col min="15109" max="15109" width="0.85546875" customWidth="1"/>
    <col min="15110" max="15110" width="23.42578125" customWidth="1"/>
    <col min="15111" max="15111" width="12.28515625" customWidth="1"/>
    <col min="15112" max="15112" width="9.85546875" customWidth="1"/>
    <col min="15113" max="15113" width="8.7109375" customWidth="1"/>
    <col min="15114" max="15114" width="11.85546875" customWidth="1"/>
    <col min="15115" max="15115" width="10.5703125" customWidth="1"/>
    <col min="15116" max="15116" width="12.28515625" customWidth="1"/>
    <col min="15117" max="15119" width="6" customWidth="1"/>
    <col min="15120" max="15120" width="5.85546875" customWidth="1"/>
    <col min="15121" max="15121" width="12.140625" customWidth="1"/>
    <col min="15122" max="15122" width="11" customWidth="1"/>
    <col min="15123" max="15123" width="11.7109375" customWidth="1"/>
    <col min="15124" max="15124" width="12.140625" customWidth="1"/>
    <col min="15125" max="15125" width="1.5703125" customWidth="1"/>
    <col min="15361" max="15362" width="0.5703125" customWidth="1"/>
    <col min="15363" max="15363" width="10.28515625" customWidth="1"/>
    <col min="15364" max="15364" width="4" customWidth="1"/>
    <col min="15365" max="15365" width="0.85546875" customWidth="1"/>
    <col min="15366" max="15366" width="23.42578125" customWidth="1"/>
    <col min="15367" max="15367" width="12.28515625" customWidth="1"/>
    <col min="15368" max="15368" width="9.85546875" customWidth="1"/>
    <col min="15369" max="15369" width="8.7109375" customWidth="1"/>
    <col min="15370" max="15370" width="11.85546875" customWidth="1"/>
    <col min="15371" max="15371" width="10.5703125" customWidth="1"/>
    <col min="15372" max="15372" width="12.28515625" customWidth="1"/>
    <col min="15373" max="15375" width="6" customWidth="1"/>
    <col min="15376" max="15376" width="5.85546875" customWidth="1"/>
    <col min="15377" max="15377" width="12.140625" customWidth="1"/>
    <col min="15378" max="15378" width="11" customWidth="1"/>
    <col min="15379" max="15379" width="11.7109375" customWidth="1"/>
    <col min="15380" max="15380" width="12.140625" customWidth="1"/>
    <col min="15381" max="15381" width="1.5703125" customWidth="1"/>
    <col min="15617" max="15618" width="0.5703125" customWidth="1"/>
    <col min="15619" max="15619" width="10.28515625" customWidth="1"/>
    <col min="15620" max="15620" width="4" customWidth="1"/>
    <col min="15621" max="15621" width="0.85546875" customWidth="1"/>
    <col min="15622" max="15622" width="23.42578125" customWidth="1"/>
    <col min="15623" max="15623" width="12.28515625" customWidth="1"/>
    <col min="15624" max="15624" width="9.85546875" customWidth="1"/>
    <col min="15625" max="15625" width="8.7109375" customWidth="1"/>
    <col min="15626" max="15626" width="11.85546875" customWidth="1"/>
    <col min="15627" max="15627" width="10.5703125" customWidth="1"/>
    <col min="15628" max="15628" width="12.28515625" customWidth="1"/>
    <col min="15629" max="15631" width="6" customWidth="1"/>
    <col min="15632" max="15632" width="5.85546875" customWidth="1"/>
    <col min="15633" max="15633" width="12.140625" customWidth="1"/>
    <col min="15634" max="15634" width="11" customWidth="1"/>
    <col min="15635" max="15635" width="11.7109375" customWidth="1"/>
    <col min="15636" max="15636" width="12.140625" customWidth="1"/>
    <col min="15637" max="15637" width="1.5703125" customWidth="1"/>
    <col min="15873" max="15874" width="0.5703125" customWidth="1"/>
    <col min="15875" max="15875" width="10.28515625" customWidth="1"/>
    <col min="15876" max="15876" width="4" customWidth="1"/>
    <col min="15877" max="15877" width="0.85546875" customWidth="1"/>
    <col min="15878" max="15878" width="23.42578125" customWidth="1"/>
    <col min="15879" max="15879" width="12.28515625" customWidth="1"/>
    <col min="15880" max="15880" width="9.85546875" customWidth="1"/>
    <col min="15881" max="15881" width="8.7109375" customWidth="1"/>
    <col min="15882" max="15882" width="11.85546875" customWidth="1"/>
    <col min="15883" max="15883" width="10.5703125" customWidth="1"/>
    <col min="15884" max="15884" width="12.28515625" customWidth="1"/>
    <col min="15885" max="15887" width="6" customWidth="1"/>
    <col min="15888" max="15888" width="5.85546875" customWidth="1"/>
    <col min="15889" max="15889" width="12.140625" customWidth="1"/>
    <col min="15890" max="15890" width="11" customWidth="1"/>
    <col min="15891" max="15891" width="11.7109375" customWidth="1"/>
    <col min="15892" max="15892" width="12.140625" customWidth="1"/>
    <col min="15893" max="15893" width="1.5703125" customWidth="1"/>
    <col min="16129" max="16130" width="0.5703125" customWidth="1"/>
    <col min="16131" max="16131" width="10.28515625" customWidth="1"/>
    <col min="16132" max="16132" width="4" customWidth="1"/>
    <col min="16133" max="16133" width="0.85546875" customWidth="1"/>
    <col min="16134" max="16134" width="23.42578125" customWidth="1"/>
    <col min="16135" max="16135" width="12.28515625" customWidth="1"/>
    <col min="16136" max="16136" width="9.85546875" customWidth="1"/>
    <col min="16137" max="16137" width="8.7109375" customWidth="1"/>
    <col min="16138" max="16138" width="11.85546875" customWidth="1"/>
    <col min="16139" max="16139" width="10.5703125" customWidth="1"/>
    <col min="16140" max="16140" width="12.28515625" customWidth="1"/>
    <col min="16141" max="16143" width="6" customWidth="1"/>
    <col min="16144" max="16144" width="5.85546875" customWidth="1"/>
    <col min="16145" max="16145" width="12.140625" customWidth="1"/>
    <col min="16146" max="16146" width="11" customWidth="1"/>
    <col min="16147" max="16147" width="11.7109375" customWidth="1"/>
    <col min="16148" max="16148" width="12.140625" customWidth="1"/>
    <col min="16149" max="16149" width="1.5703125" customWidth="1"/>
  </cols>
  <sheetData>
    <row r="1" spans="1:20" x14ac:dyDescent="0.25">
      <c r="A1" s="53" t="s">
        <v>0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</row>
    <row r="2" spans="1:20" x14ac:dyDescent="0.25">
      <c r="A2" s="53" t="s">
        <v>1</v>
      </c>
      <c r="B2" s="53"/>
      <c r="C2" s="53"/>
      <c r="D2" s="53"/>
      <c r="E2" s="53"/>
      <c r="F2" s="53"/>
      <c r="G2" s="53"/>
      <c r="S2" s="54"/>
      <c r="T2" s="54"/>
    </row>
    <row r="3" spans="1:20" x14ac:dyDescent="0.25">
      <c r="A3" s="53"/>
      <c r="B3" s="53"/>
      <c r="C3" s="53"/>
      <c r="D3" s="53"/>
      <c r="E3" s="53"/>
      <c r="F3" s="53"/>
      <c r="G3" s="53"/>
    </row>
    <row r="4" spans="1:20" ht="15" customHeight="1" x14ac:dyDescent="0.25">
      <c r="A4" s="53"/>
      <c r="B4" s="53"/>
      <c r="C4" s="53"/>
      <c r="D4" s="53"/>
      <c r="E4" s="53"/>
      <c r="F4" s="53"/>
      <c r="G4" s="53"/>
    </row>
    <row r="6" spans="1:20" ht="18" x14ac:dyDescent="0.25">
      <c r="A6" s="55" t="s">
        <v>3</v>
      </c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</row>
    <row r="8" spans="1:20" x14ac:dyDescent="0.25">
      <c r="C8" s="56" t="s">
        <v>4</v>
      </c>
      <c r="D8" s="56"/>
      <c r="E8" s="57" t="s">
        <v>5</v>
      </c>
      <c r="F8" s="57"/>
      <c r="G8" s="57"/>
    </row>
    <row r="9" spans="1:20" x14ac:dyDescent="0.25">
      <c r="C9" s="56" t="s">
        <v>6</v>
      </c>
      <c r="D9" s="56"/>
      <c r="E9" s="57" t="s">
        <v>7</v>
      </c>
      <c r="F9" s="57"/>
      <c r="G9" s="57"/>
    </row>
    <row r="10" spans="1:20" ht="15" customHeight="1" x14ac:dyDescent="0.25">
      <c r="C10" s="56" t="s">
        <v>8</v>
      </c>
      <c r="D10" s="56"/>
      <c r="E10" s="57" t="s">
        <v>9</v>
      </c>
      <c r="F10" s="57"/>
      <c r="G10" s="57"/>
      <c r="H10" s="25" t="s">
        <v>10</v>
      </c>
      <c r="I10" s="56">
        <v>12</v>
      </c>
      <c r="J10" s="56"/>
    </row>
    <row r="11" spans="1:20" ht="15" customHeight="1" x14ac:dyDescent="0.25">
      <c r="C11" s="56"/>
      <c r="D11" s="56"/>
      <c r="E11" s="57" t="s">
        <v>0</v>
      </c>
      <c r="F11" s="57"/>
      <c r="G11" s="57"/>
      <c r="H11" s="25" t="s">
        <v>11</v>
      </c>
      <c r="I11" s="56">
        <v>2020</v>
      </c>
      <c r="J11" s="56"/>
    </row>
    <row r="12" spans="1:20" x14ac:dyDescent="0.25">
      <c r="C12" s="56"/>
      <c r="D12" s="56"/>
      <c r="E12" s="57"/>
      <c r="F12" s="57"/>
      <c r="G12" s="57"/>
    </row>
    <row r="14" spans="1:20" x14ac:dyDescent="0.25">
      <c r="A14" s="58"/>
      <c r="B14" s="58"/>
      <c r="C14" s="58"/>
      <c r="D14" s="59"/>
      <c r="E14" s="59"/>
      <c r="F14" s="1"/>
      <c r="G14" s="60" t="s">
        <v>12</v>
      </c>
      <c r="H14" s="60"/>
      <c r="I14" s="60"/>
      <c r="J14" s="60"/>
      <c r="K14" s="60"/>
      <c r="L14" s="60"/>
      <c r="M14" s="60" t="s">
        <v>13</v>
      </c>
      <c r="N14" s="60"/>
      <c r="O14" s="60"/>
      <c r="P14" s="1"/>
      <c r="Q14" s="60" t="s">
        <v>14</v>
      </c>
      <c r="R14" s="60"/>
      <c r="S14" s="60"/>
      <c r="T14" s="1"/>
    </row>
    <row r="15" spans="1:20" x14ac:dyDescent="0.25">
      <c r="A15" s="64"/>
      <c r="B15" s="64"/>
      <c r="C15" s="64"/>
      <c r="D15" s="63"/>
      <c r="E15" s="63"/>
      <c r="F15" s="2"/>
      <c r="G15" s="2"/>
      <c r="H15" s="63" t="s">
        <v>15</v>
      </c>
      <c r="I15" s="63"/>
      <c r="J15" s="63" t="s">
        <v>16</v>
      </c>
      <c r="K15" s="63"/>
      <c r="L15" s="2"/>
      <c r="M15" s="2"/>
      <c r="N15" s="2"/>
      <c r="O15" s="2"/>
      <c r="P15" s="2"/>
      <c r="Q15" s="2"/>
      <c r="R15" s="28"/>
      <c r="S15" s="2"/>
      <c r="T15" s="2"/>
    </row>
    <row r="16" spans="1:20" ht="63" x14ac:dyDescent="0.25">
      <c r="A16" s="89" t="s">
        <v>17</v>
      </c>
      <c r="B16" s="89"/>
      <c r="C16" s="89"/>
      <c r="D16" s="63" t="s">
        <v>134</v>
      </c>
      <c r="E16" s="63"/>
      <c r="F16" s="2" t="s">
        <v>18</v>
      </c>
      <c r="G16" s="2" t="s">
        <v>19</v>
      </c>
      <c r="H16" s="2" t="s">
        <v>20</v>
      </c>
      <c r="I16" s="2" t="s">
        <v>21</v>
      </c>
      <c r="J16" s="2" t="s">
        <v>20</v>
      </c>
      <c r="K16" s="2" t="s">
        <v>21</v>
      </c>
      <c r="L16" s="2" t="s">
        <v>22</v>
      </c>
      <c r="M16" s="2" t="s">
        <v>23</v>
      </c>
      <c r="N16" s="2" t="s">
        <v>24</v>
      </c>
      <c r="O16" s="2" t="s">
        <v>25</v>
      </c>
      <c r="P16" s="2" t="s">
        <v>26</v>
      </c>
      <c r="Q16" s="2" t="s">
        <v>27</v>
      </c>
      <c r="R16" s="29" t="s">
        <v>28</v>
      </c>
      <c r="S16" s="2" t="s">
        <v>25</v>
      </c>
      <c r="T16" s="2" t="s">
        <v>29</v>
      </c>
    </row>
    <row r="17" spans="1:20" x14ac:dyDescent="0.25">
      <c r="A17" s="90" t="s">
        <v>30</v>
      </c>
      <c r="B17" s="90"/>
      <c r="C17" s="90"/>
      <c r="D17" s="90"/>
      <c r="E17" s="90"/>
      <c r="F17" s="30" t="s">
        <v>31</v>
      </c>
      <c r="G17" s="31">
        <f>+G18+G30</f>
        <v>7830279632</v>
      </c>
      <c r="H17" s="31">
        <f t="shared" ref="H17:S17" si="0">+H18+H30</f>
        <v>0</v>
      </c>
      <c r="I17" s="31">
        <f t="shared" si="0"/>
        <v>0</v>
      </c>
      <c r="J17" s="31">
        <f t="shared" si="0"/>
        <v>61960245025.950005</v>
      </c>
      <c r="K17" s="31">
        <f t="shared" si="0"/>
        <v>255149226</v>
      </c>
      <c r="L17" s="31">
        <f t="shared" si="0"/>
        <v>69535375431.949997</v>
      </c>
      <c r="M17" s="31">
        <f t="shared" si="0"/>
        <v>0</v>
      </c>
      <c r="N17" s="31">
        <f t="shared" si="0"/>
        <v>0</v>
      </c>
      <c r="O17" s="31">
        <f t="shared" si="0"/>
        <v>0</v>
      </c>
      <c r="P17" s="31">
        <f t="shared" si="0"/>
        <v>0</v>
      </c>
      <c r="Q17" s="31">
        <f t="shared" si="0"/>
        <v>46372881217.75</v>
      </c>
      <c r="R17" s="31">
        <f t="shared" si="0"/>
        <v>3015015164.8400002</v>
      </c>
      <c r="S17" s="31">
        <f t="shared" si="0"/>
        <v>49387896382.590004</v>
      </c>
      <c r="T17" s="31">
        <v>20147479049.360001</v>
      </c>
    </row>
    <row r="18" spans="1:20" x14ac:dyDescent="0.25">
      <c r="A18" s="90" t="s">
        <v>32</v>
      </c>
      <c r="B18" s="90"/>
      <c r="C18" s="90"/>
      <c r="D18" s="90"/>
      <c r="E18" s="90"/>
      <c r="F18" s="30" t="s">
        <v>33</v>
      </c>
      <c r="G18" s="31">
        <f>+G19+G22+G25</f>
        <v>1728300000</v>
      </c>
      <c r="H18" s="31">
        <f t="shared" ref="H18:S18" si="1">+H19+H22+H25</f>
        <v>0</v>
      </c>
      <c r="I18" s="31">
        <f t="shared" si="1"/>
        <v>0</v>
      </c>
      <c r="J18" s="31">
        <f t="shared" si="1"/>
        <v>0</v>
      </c>
      <c r="K18" s="31">
        <f t="shared" si="1"/>
        <v>255149226</v>
      </c>
      <c r="L18" s="31">
        <f t="shared" si="1"/>
        <v>1473150774</v>
      </c>
      <c r="M18" s="31">
        <f t="shared" si="1"/>
        <v>0</v>
      </c>
      <c r="N18" s="31">
        <f t="shared" si="1"/>
        <v>0</v>
      </c>
      <c r="O18" s="31">
        <f t="shared" si="1"/>
        <v>0</v>
      </c>
      <c r="P18" s="31">
        <f t="shared" si="1"/>
        <v>0</v>
      </c>
      <c r="Q18" s="31">
        <f t="shared" si="1"/>
        <v>1050418200.49</v>
      </c>
      <c r="R18" s="31">
        <f t="shared" si="1"/>
        <v>36198911.840000004</v>
      </c>
      <c r="S18" s="31">
        <f t="shared" si="1"/>
        <v>1086617112.3299999</v>
      </c>
      <c r="T18" s="31">
        <v>386533661.67000002</v>
      </c>
    </row>
    <row r="19" spans="1:20" s="34" customFormat="1" x14ac:dyDescent="0.25">
      <c r="A19" s="91" t="s">
        <v>34</v>
      </c>
      <c r="B19" s="91"/>
      <c r="C19" s="91"/>
      <c r="D19" s="91"/>
      <c r="E19" s="91"/>
      <c r="F19" s="32" t="s">
        <v>35</v>
      </c>
      <c r="G19" s="33">
        <f>+G20</f>
        <v>1328300000</v>
      </c>
      <c r="H19" s="33">
        <f t="shared" ref="H19:S20" si="2">+H20</f>
        <v>0</v>
      </c>
      <c r="I19" s="33">
        <f t="shared" si="2"/>
        <v>0</v>
      </c>
      <c r="J19" s="33">
        <f t="shared" si="2"/>
        <v>0</v>
      </c>
      <c r="K19" s="33">
        <f t="shared" si="2"/>
        <v>255149226</v>
      </c>
      <c r="L19" s="33">
        <f t="shared" si="2"/>
        <v>1073150774</v>
      </c>
      <c r="M19" s="33">
        <f t="shared" si="2"/>
        <v>0</v>
      </c>
      <c r="N19" s="33">
        <f t="shared" si="2"/>
        <v>0</v>
      </c>
      <c r="O19" s="33">
        <f t="shared" si="2"/>
        <v>0</v>
      </c>
      <c r="P19" s="33">
        <f t="shared" si="2"/>
        <v>0</v>
      </c>
      <c r="Q19" s="33">
        <f t="shared" si="2"/>
        <v>672660637.14999998</v>
      </c>
      <c r="R19" s="33">
        <f t="shared" si="2"/>
        <v>0</v>
      </c>
      <c r="S19" s="33">
        <f t="shared" si="2"/>
        <v>672660637.14999998</v>
      </c>
      <c r="T19" s="33">
        <v>400490136.85000002</v>
      </c>
    </row>
    <row r="20" spans="1:20" x14ac:dyDescent="0.25">
      <c r="A20" s="91" t="s">
        <v>36</v>
      </c>
      <c r="B20" s="91"/>
      <c r="C20" s="91"/>
      <c r="D20" s="91"/>
      <c r="E20" s="91"/>
      <c r="F20" s="32" t="s">
        <v>37</v>
      </c>
      <c r="G20" s="33">
        <f>+G21</f>
        <v>1328300000</v>
      </c>
      <c r="H20" s="33">
        <f t="shared" si="2"/>
        <v>0</v>
      </c>
      <c r="I20" s="33">
        <f t="shared" si="2"/>
        <v>0</v>
      </c>
      <c r="J20" s="33">
        <f t="shared" si="2"/>
        <v>0</v>
      </c>
      <c r="K20" s="33">
        <f t="shared" si="2"/>
        <v>255149226</v>
      </c>
      <c r="L20" s="33">
        <f t="shared" si="2"/>
        <v>1073150774</v>
      </c>
      <c r="M20" s="33">
        <f t="shared" si="2"/>
        <v>0</v>
      </c>
      <c r="N20" s="33">
        <f t="shared" si="2"/>
        <v>0</v>
      </c>
      <c r="O20" s="33">
        <f t="shared" si="2"/>
        <v>0</v>
      </c>
      <c r="P20" s="33">
        <f t="shared" si="2"/>
        <v>0</v>
      </c>
      <c r="Q20" s="33">
        <f t="shared" si="2"/>
        <v>672660637.14999998</v>
      </c>
      <c r="R20" s="33">
        <f t="shared" si="2"/>
        <v>0</v>
      </c>
      <c r="S20" s="33">
        <f t="shared" si="2"/>
        <v>672660637.14999998</v>
      </c>
      <c r="T20" s="33">
        <v>400490136.85000002</v>
      </c>
    </row>
    <row r="21" spans="1:20" x14ac:dyDescent="0.25">
      <c r="A21" s="91" t="s">
        <v>133</v>
      </c>
      <c r="B21" s="91"/>
      <c r="C21" s="91"/>
      <c r="D21" s="91" t="s">
        <v>80</v>
      </c>
      <c r="E21" s="91"/>
      <c r="F21" s="32" t="s">
        <v>38</v>
      </c>
      <c r="G21" s="33">
        <v>1328300000</v>
      </c>
      <c r="H21" s="33">
        <v>0</v>
      </c>
      <c r="I21" s="33">
        <v>0</v>
      </c>
      <c r="J21" s="33">
        <v>0</v>
      </c>
      <c r="K21" s="33">
        <v>255149226</v>
      </c>
      <c r="L21" s="33">
        <v>1073150774</v>
      </c>
      <c r="M21" s="33">
        <v>0</v>
      </c>
      <c r="N21" s="33">
        <v>0</v>
      </c>
      <c r="O21" s="33">
        <v>0</v>
      </c>
      <c r="P21" s="35">
        <v>0</v>
      </c>
      <c r="Q21" s="33">
        <v>672660637.14999998</v>
      </c>
      <c r="R21" s="33">
        <v>0</v>
      </c>
      <c r="S21" s="33">
        <v>672660637.14999998</v>
      </c>
      <c r="T21" s="33">
        <v>400490136.85000002</v>
      </c>
    </row>
    <row r="22" spans="1:20" x14ac:dyDescent="0.25">
      <c r="A22" s="91" t="s">
        <v>39</v>
      </c>
      <c r="B22" s="91"/>
      <c r="C22" s="91"/>
      <c r="D22" s="91"/>
      <c r="E22" s="91"/>
      <c r="F22" s="32" t="s">
        <v>40</v>
      </c>
      <c r="G22" s="33">
        <f>+G23</f>
        <v>400000000</v>
      </c>
      <c r="H22" s="33">
        <f t="shared" ref="H22:S23" si="3">+H23</f>
        <v>0</v>
      </c>
      <c r="I22" s="33">
        <f t="shared" si="3"/>
        <v>0</v>
      </c>
      <c r="J22" s="33">
        <f t="shared" si="3"/>
        <v>0</v>
      </c>
      <c r="K22" s="33">
        <f t="shared" si="3"/>
        <v>0</v>
      </c>
      <c r="L22" s="33">
        <f t="shared" si="3"/>
        <v>400000000</v>
      </c>
      <c r="M22" s="33">
        <f t="shared" si="3"/>
        <v>0</v>
      </c>
      <c r="N22" s="33">
        <f t="shared" si="3"/>
        <v>0</v>
      </c>
      <c r="O22" s="33">
        <f t="shared" si="3"/>
        <v>0</v>
      </c>
      <c r="P22" s="33">
        <f t="shared" si="3"/>
        <v>0</v>
      </c>
      <c r="Q22" s="33">
        <f t="shared" si="3"/>
        <v>366666663</v>
      </c>
      <c r="R22" s="33">
        <f t="shared" si="3"/>
        <v>33333337</v>
      </c>
      <c r="S22" s="33">
        <f t="shared" si="3"/>
        <v>400000000</v>
      </c>
      <c r="T22" s="33">
        <v>0</v>
      </c>
    </row>
    <row r="23" spans="1:20" x14ac:dyDescent="0.25">
      <c r="A23" s="91" t="s">
        <v>41</v>
      </c>
      <c r="B23" s="91"/>
      <c r="C23" s="91"/>
      <c r="D23" s="91"/>
      <c r="E23" s="91"/>
      <c r="F23" s="32" t="s">
        <v>42</v>
      </c>
      <c r="G23" s="33">
        <f>+G24</f>
        <v>400000000</v>
      </c>
      <c r="H23" s="33">
        <f t="shared" si="3"/>
        <v>0</v>
      </c>
      <c r="I23" s="33">
        <f t="shared" si="3"/>
        <v>0</v>
      </c>
      <c r="J23" s="33">
        <f t="shared" si="3"/>
        <v>0</v>
      </c>
      <c r="K23" s="33">
        <f t="shared" si="3"/>
        <v>0</v>
      </c>
      <c r="L23" s="33">
        <f t="shared" si="3"/>
        <v>400000000</v>
      </c>
      <c r="M23" s="33">
        <f t="shared" si="3"/>
        <v>0</v>
      </c>
      <c r="N23" s="33">
        <f t="shared" si="3"/>
        <v>0</v>
      </c>
      <c r="O23" s="33">
        <f t="shared" si="3"/>
        <v>0</v>
      </c>
      <c r="P23" s="33">
        <f t="shared" si="3"/>
        <v>0</v>
      </c>
      <c r="Q23" s="33">
        <f t="shared" si="3"/>
        <v>366666663</v>
      </c>
      <c r="R23" s="33">
        <f t="shared" si="3"/>
        <v>33333337</v>
      </c>
      <c r="S23" s="33">
        <f t="shared" si="3"/>
        <v>400000000</v>
      </c>
      <c r="T23" s="33">
        <v>0</v>
      </c>
    </row>
    <row r="24" spans="1:20" ht="16.5" x14ac:dyDescent="0.25">
      <c r="A24" s="91" t="s">
        <v>132</v>
      </c>
      <c r="B24" s="91"/>
      <c r="C24" s="91"/>
      <c r="D24" s="91" t="s">
        <v>80</v>
      </c>
      <c r="E24" s="91"/>
      <c r="F24" s="32" t="s">
        <v>43</v>
      </c>
      <c r="G24" s="33">
        <v>400000000</v>
      </c>
      <c r="H24" s="33">
        <v>0</v>
      </c>
      <c r="I24" s="33">
        <v>0</v>
      </c>
      <c r="J24" s="33">
        <v>0</v>
      </c>
      <c r="K24" s="33">
        <v>0</v>
      </c>
      <c r="L24" s="33">
        <v>400000000</v>
      </c>
      <c r="M24" s="33">
        <v>0</v>
      </c>
      <c r="N24" s="33">
        <v>0</v>
      </c>
      <c r="O24" s="33">
        <v>0</v>
      </c>
      <c r="P24" s="35">
        <v>0</v>
      </c>
      <c r="Q24" s="33">
        <v>366666663</v>
      </c>
      <c r="R24" s="33">
        <v>33333337</v>
      </c>
      <c r="S24" s="33">
        <v>400000000</v>
      </c>
      <c r="T24" s="33">
        <v>0</v>
      </c>
    </row>
    <row r="25" spans="1:20" x14ac:dyDescent="0.25">
      <c r="A25" s="91" t="s">
        <v>44</v>
      </c>
      <c r="B25" s="91"/>
      <c r="C25" s="91"/>
      <c r="D25" s="91"/>
      <c r="E25" s="91"/>
      <c r="F25" s="32" t="s">
        <v>45</v>
      </c>
      <c r="G25" s="33">
        <f>+G26+G28</f>
        <v>0</v>
      </c>
      <c r="H25" s="33">
        <f t="shared" ref="H25:S25" si="4">+H26+H28</f>
        <v>0</v>
      </c>
      <c r="I25" s="33">
        <f t="shared" si="4"/>
        <v>0</v>
      </c>
      <c r="J25" s="33">
        <f t="shared" si="4"/>
        <v>0</v>
      </c>
      <c r="K25" s="33">
        <f t="shared" si="4"/>
        <v>0</v>
      </c>
      <c r="L25" s="33">
        <f t="shared" si="4"/>
        <v>0</v>
      </c>
      <c r="M25" s="33">
        <f t="shared" si="4"/>
        <v>0</v>
      </c>
      <c r="N25" s="33">
        <f t="shared" si="4"/>
        <v>0</v>
      </c>
      <c r="O25" s="33">
        <f t="shared" si="4"/>
        <v>0</v>
      </c>
      <c r="P25" s="33">
        <f t="shared" si="4"/>
        <v>0</v>
      </c>
      <c r="Q25" s="33">
        <f t="shared" si="4"/>
        <v>11090900.34</v>
      </c>
      <c r="R25" s="33">
        <f t="shared" si="4"/>
        <v>2865574.84</v>
      </c>
      <c r="S25" s="33">
        <f t="shared" si="4"/>
        <v>13956475.18</v>
      </c>
      <c r="T25" s="33">
        <v>-13956475.18</v>
      </c>
    </row>
    <row r="26" spans="1:20" x14ac:dyDescent="0.25">
      <c r="A26" s="91" t="s">
        <v>46</v>
      </c>
      <c r="B26" s="91"/>
      <c r="C26" s="91"/>
      <c r="D26" s="91"/>
      <c r="E26" s="91"/>
      <c r="F26" s="32" t="s">
        <v>47</v>
      </c>
      <c r="G26" s="33">
        <f>+G27</f>
        <v>0</v>
      </c>
      <c r="H26" s="33">
        <f t="shared" ref="H26:S26" si="5">+H27</f>
        <v>0</v>
      </c>
      <c r="I26" s="33">
        <f t="shared" si="5"/>
        <v>0</v>
      </c>
      <c r="J26" s="33">
        <f t="shared" si="5"/>
        <v>0</v>
      </c>
      <c r="K26" s="33">
        <f t="shared" si="5"/>
        <v>0</v>
      </c>
      <c r="L26" s="33">
        <f t="shared" si="5"/>
        <v>0</v>
      </c>
      <c r="M26" s="33">
        <f t="shared" si="5"/>
        <v>0</v>
      </c>
      <c r="N26" s="33">
        <f t="shared" si="5"/>
        <v>0</v>
      </c>
      <c r="O26" s="33">
        <f t="shared" si="5"/>
        <v>0</v>
      </c>
      <c r="P26" s="33">
        <f t="shared" si="5"/>
        <v>0</v>
      </c>
      <c r="Q26" s="33">
        <f t="shared" si="5"/>
        <v>4728417.34</v>
      </c>
      <c r="R26" s="33">
        <f t="shared" si="5"/>
        <v>2236163.84</v>
      </c>
      <c r="S26" s="33">
        <f t="shared" si="5"/>
        <v>6964581.1799999997</v>
      </c>
      <c r="T26" s="33">
        <v>-6964581.1799999997</v>
      </c>
    </row>
    <row r="27" spans="1:20" x14ac:dyDescent="0.25">
      <c r="A27" s="91" t="s">
        <v>131</v>
      </c>
      <c r="B27" s="91"/>
      <c r="C27" s="91"/>
      <c r="D27" s="91" t="s">
        <v>80</v>
      </c>
      <c r="E27" s="91"/>
      <c r="F27" s="32" t="s">
        <v>48</v>
      </c>
      <c r="G27" s="33">
        <v>0</v>
      </c>
      <c r="H27" s="33">
        <v>0</v>
      </c>
      <c r="I27" s="33">
        <v>0</v>
      </c>
      <c r="J27" s="33">
        <v>0</v>
      </c>
      <c r="K27" s="33">
        <v>0</v>
      </c>
      <c r="L27" s="33">
        <v>0</v>
      </c>
      <c r="M27" s="33">
        <v>0</v>
      </c>
      <c r="N27" s="33">
        <v>0</v>
      </c>
      <c r="O27" s="33">
        <v>0</v>
      </c>
      <c r="P27" s="35"/>
      <c r="Q27" s="33">
        <v>4728417.34</v>
      </c>
      <c r="R27" s="33">
        <v>2236163.84</v>
      </c>
      <c r="S27" s="33">
        <v>6964581.1799999997</v>
      </c>
      <c r="T27" s="33">
        <v>-6964581.1799999997</v>
      </c>
    </row>
    <row r="28" spans="1:20" x14ac:dyDescent="0.25">
      <c r="A28" s="91" t="s">
        <v>49</v>
      </c>
      <c r="B28" s="91"/>
      <c r="C28" s="91"/>
      <c r="D28" s="91"/>
      <c r="E28" s="91"/>
      <c r="F28" s="32" t="s">
        <v>50</v>
      </c>
      <c r="G28" s="33">
        <f>+G29</f>
        <v>0</v>
      </c>
      <c r="H28" s="33">
        <f t="shared" ref="H28:S28" si="6">+H29</f>
        <v>0</v>
      </c>
      <c r="I28" s="33">
        <f t="shared" si="6"/>
        <v>0</v>
      </c>
      <c r="J28" s="33">
        <f t="shared" si="6"/>
        <v>0</v>
      </c>
      <c r="K28" s="33">
        <f t="shared" si="6"/>
        <v>0</v>
      </c>
      <c r="L28" s="33">
        <f t="shared" si="6"/>
        <v>0</v>
      </c>
      <c r="M28" s="33">
        <f t="shared" si="6"/>
        <v>0</v>
      </c>
      <c r="N28" s="33">
        <f t="shared" si="6"/>
        <v>0</v>
      </c>
      <c r="O28" s="33">
        <f t="shared" si="6"/>
        <v>0</v>
      </c>
      <c r="P28" s="33">
        <f t="shared" si="6"/>
        <v>0</v>
      </c>
      <c r="Q28" s="33">
        <f t="shared" si="6"/>
        <v>6362483</v>
      </c>
      <c r="R28" s="33">
        <f t="shared" si="6"/>
        <v>629411</v>
      </c>
      <c r="S28" s="33">
        <f t="shared" si="6"/>
        <v>6991894</v>
      </c>
      <c r="T28" s="33">
        <v>-6991894</v>
      </c>
    </row>
    <row r="29" spans="1:20" x14ac:dyDescent="0.25">
      <c r="A29" s="91" t="s">
        <v>130</v>
      </c>
      <c r="B29" s="91"/>
      <c r="C29" s="91"/>
      <c r="D29" s="91" t="s">
        <v>80</v>
      </c>
      <c r="E29" s="91"/>
      <c r="F29" s="32" t="s">
        <v>51</v>
      </c>
      <c r="G29" s="33">
        <v>0</v>
      </c>
      <c r="H29" s="33">
        <v>0</v>
      </c>
      <c r="I29" s="33">
        <v>0</v>
      </c>
      <c r="J29" s="33">
        <v>0</v>
      </c>
      <c r="K29" s="33">
        <v>0</v>
      </c>
      <c r="L29" s="33">
        <v>0</v>
      </c>
      <c r="M29" s="33">
        <v>0</v>
      </c>
      <c r="N29" s="33">
        <v>0</v>
      </c>
      <c r="O29" s="33">
        <v>0</v>
      </c>
      <c r="P29" s="35"/>
      <c r="Q29" s="33">
        <v>6362483</v>
      </c>
      <c r="R29" s="33">
        <v>629411</v>
      </c>
      <c r="S29" s="33">
        <v>6991894</v>
      </c>
      <c r="T29" s="33">
        <v>-6991894</v>
      </c>
    </row>
    <row r="30" spans="1:20" x14ac:dyDescent="0.25">
      <c r="A30" s="90" t="s">
        <v>52</v>
      </c>
      <c r="B30" s="90"/>
      <c r="C30" s="90"/>
      <c r="D30" s="90"/>
      <c r="E30" s="90"/>
      <c r="F30" s="30" t="s">
        <v>53</v>
      </c>
      <c r="G30" s="31">
        <f>+G31+G47</f>
        <v>6101979632</v>
      </c>
      <c r="H30" s="31">
        <f t="shared" ref="H30:S30" si="7">+H31+H47</f>
        <v>0</v>
      </c>
      <c r="I30" s="31">
        <f t="shared" si="7"/>
        <v>0</v>
      </c>
      <c r="J30" s="31">
        <f t="shared" si="7"/>
        <v>61960245025.950005</v>
      </c>
      <c r="K30" s="31">
        <f t="shared" si="7"/>
        <v>0</v>
      </c>
      <c r="L30" s="31">
        <f t="shared" si="7"/>
        <v>68062224657.949997</v>
      </c>
      <c r="M30" s="31">
        <f t="shared" si="7"/>
        <v>0</v>
      </c>
      <c r="N30" s="31">
        <f t="shared" si="7"/>
        <v>0</v>
      </c>
      <c r="O30" s="31">
        <f t="shared" si="7"/>
        <v>0</v>
      </c>
      <c r="P30" s="31">
        <f t="shared" si="7"/>
        <v>0</v>
      </c>
      <c r="Q30" s="31">
        <f t="shared" si="7"/>
        <v>45322463017.260002</v>
      </c>
      <c r="R30" s="31">
        <f t="shared" si="7"/>
        <v>2978816253</v>
      </c>
      <c r="S30" s="31">
        <f t="shared" si="7"/>
        <v>48301279270.260002</v>
      </c>
      <c r="T30" s="31">
        <v>19760945387.689999</v>
      </c>
    </row>
    <row r="31" spans="1:20" x14ac:dyDescent="0.25">
      <c r="A31" s="90" t="s">
        <v>54</v>
      </c>
      <c r="B31" s="90"/>
      <c r="C31" s="90"/>
      <c r="D31" s="90"/>
      <c r="E31" s="90"/>
      <c r="F31" s="30" t="s">
        <v>55</v>
      </c>
      <c r="G31" s="31">
        <f>+G32</f>
        <v>6101979632</v>
      </c>
      <c r="H31" s="31">
        <f t="shared" ref="H31:S31" si="8">+H32</f>
        <v>0</v>
      </c>
      <c r="I31" s="31">
        <f t="shared" si="8"/>
        <v>0</v>
      </c>
      <c r="J31" s="31">
        <f t="shared" si="8"/>
        <v>43951512148.370003</v>
      </c>
      <c r="K31" s="31">
        <f t="shared" si="8"/>
        <v>0</v>
      </c>
      <c r="L31" s="31">
        <f t="shared" si="8"/>
        <v>50053491780.369995</v>
      </c>
      <c r="M31" s="31">
        <f t="shared" si="8"/>
        <v>0</v>
      </c>
      <c r="N31" s="31">
        <f t="shared" si="8"/>
        <v>0</v>
      </c>
      <c r="O31" s="31">
        <f t="shared" si="8"/>
        <v>0</v>
      </c>
      <c r="P31" s="31">
        <f t="shared" si="8"/>
        <v>0</v>
      </c>
      <c r="Q31" s="31">
        <f t="shared" si="8"/>
        <v>27210527135</v>
      </c>
      <c r="R31" s="31">
        <f t="shared" si="8"/>
        <v>2978816253</v>
      </c>
      <c r="S31" s="31">
        <f t="shared" si="8"/>
        <v>30189343388</v>
      </c>
      <c r="T31" s="31">
        <v>19864148392.369999</v>
      </c>
    </row>
    <row r="32" spans="1:20" x14ac:dyDescent="0.25">
      <c r="A32" s="90" t="s">
        <v>56</v>
      </c>
      <c r="B32" s="90"/>
      <c r="C32" s="90"/>
      <c r="D32" s="90"/>
      <c r="E32" s="90"/>
      <c r="F32" s="30" t="s">
        <v>57</v>
      </c>
      <c r="G32" s="31">
        <f>SUM(G33:G46)</f>
        <v>6101979632</v>
      </c>
      <c r="H32" s="31">
        <f t="shared" ref="H32:S32" si="9">SUM(H33:H46)</f>
        <v>0</v>
      </c>
      <c r="I32" s="31">
        <f t="shared" si="9"/>
        <v>0</v>
      </c>
      <c r="J32" s="31">
        <f t="shared" si="9"/>
        <v>43951512148.370003</v>
      </c>
      <c r="K32" s="31">
        <f t="shared" si="9"/>
        <v>0</v>
      </c>
      <c r="L32" s="31">
        <f t="shared" si="9"/>
        <v>50053491780.369995</v>
      </c>
      <c r="M32" s="31">
        <f t="shared" si="9"/>
        <v>0</v>
      </c>
      <c r="N32" s="31">
        <f t="shared" si="9"/>
        <v>0</v>
      </c>
      <c r="O32" s="31">
        <f t="shared" si="9"/>
        <v>0</v>
      </c>
      <c r="P32" s="31">
        <f t="shared" si="9"/>
        <v>0</v>
      </c>
      <c r="Q32" s="31">
        <f t="shared" si="9"/>
        <v>27210527135</v>
      </c>
      <c r="R32" s="31">
        <f t="shared" si="9"/>
        <v>2978816253</v>
      </c>
      <c r="S32" s="31">
        <f t="shared" si="9"/>
        <v>30189343388</v>
      </c>
      <c r="T32" s="31">
        <v>19864148392.369999</v>
      </c>
    </row>
    <row r="33" spans="1:20" ht="33" x14ac:dyDescent="0.25">
      <c r="A33" s="92" t="s">
        <v>129</v>
      </c>
      <c r="B33" s="92"/>
      <c r="C33" s="92"/>
      <c r="D33" s="92" t="s">
        <v>81</v>
      </c>
      <c r="E33" s="92"/>
      <c r="F33" s="36" t="s">
        <v>58</v>
      </c>
      <c r="G33" s="16">
        <v>6101979632</v>
      </c>
      <c r="H33" s="16">
        <v>0</v>
      </c>
      <c r="I33" s="16">
        <v>0</v>
      </c>
      <c r="J33" s="16">
        <v>653740025.37</v>
      </c>
      <c r="K33" s="16">
        <v>0</v>
      </c>
      <c r="L33" s="16">
        <v>6755719657.3699999</v>
      </c>
      <c r="M33" s="16">
        <v>0</v>
      </c>
      <c r="N33" s="16">
        <v>0</v>
      </c>
      <c r="O33" s="16">
        <v>0</v>
      </c>
      <c r="P33" s="17">
        <v>0</v>
      </c>
      <c r="Q33" s="16">
        <v>5516265859</v>
      </c>
      <c r="R33" s="16">
        <v>996000000</v>
      </c>
      <c r="S33" s="16">
        <v>6512265859</v>
      </c>
      <c r="T33" s="16">
        <v>243453798.37</v>
      </c>
    </row>
    <row r="34" spans="1:20" ht="33" x14ac:dyDescent="0.25">
      <c r="A34" s="92" t="s">
        <v>128</v>
      </c>
      <c r="B34" s="92"/>
      <c r="C34" s="92"/>
      <c r="D34" s="92" t="s">
        <v>82</v>
      </c>
      <c r="E34" s="92"/>
      <c r="F34" s="36" t="s">
        <v>59</v>
      </c>
      <c r="G34" s="16">
        <v>0</v>
      </c>
      <c r="H34" s="16">
        <v>0</v>
      </c>
      <c r="I34" s="16">
        <v>0</v>
      </c>
      <c r="J34" s="16">
        <v>249846939</v>
      </c>
      <c r="K34" s="16">
        <v>0</v>
      </c>
      <c r="L34" s="16">
        <v>249846939</v>
      </c>
      <c r="M34" s="16">
        <v>0</v>
      </c>
      <c r="N34" s="16">
        <v>0</v>
      </c>
      <c r="O34" s="16">
        <v>0</v>
      </c>
      <c r="P34" s="17">
        <v>0</v>
      </c>
      <c r="Q34" s="16">
        <v>244850000</v>
      </c>
      <c r="R34" s="16">
        <v>4996939</v>
      </c>
      <c r="S34" s="16">
        <v>249846939</v>
      </c>
      <c r="T34" s="16">
        <v>0</v>
      </c>
    </row>
    <row r="35" spans="1:20" ht="41.25" x14ac:dyDescent="0.25">
      <c r="A35" s="92" t="s">
        <v>127</v>
      </c>
      <c r="B35" s="92"/>
      <c r="C35" s="92"/>
      <c r="D35" s="92" t="s">
        <v>83</v>
      </c>
      <c r="E35" s="92"/>
      <c r="F35" s="36" t="s">
        <v>60</v>
      </c>
      <c r="G35" s="16">
        <v>0</v>
      </c>
      <c r="H35" s="16">
        <v>0</v>
      </c>
      <c r="I35" s="16">
        <v>0</v>
      </c>
      <c r="J35" s="16">
        <v>12967058480</v>
      </c>
      <c r="K35" s="16">
        <v>0</v>
      </c>
      <c r="L35" s="16">
        <v>12967058480</v>
      </c>
      <c r="M35" s="16">
        <v>0</v>
      </c>
      <c r="N35" s="16">
        <v>0</v>
      </c>
      <c r="O35" s="16">
        <v>0</v>
      </c>
      <c r="P35" s="17">
        <v>0</v>
      </c>
      <c r="Q35" s="16">
        <v>17701092</v>
      </c>
      <c r="R35" s="16">
        <v>601137025</v>
      </c>
      <c r="S35" s="16">
        <v>618838117</v>
      </c>
      <c r="T35" s="16">
        <v>12348220363</v>
      </c>
    </row>
    <row r="36" spans="1:20" ht="66" x14ac:dyDescent="0.25">
      <c r="A36" s="92" t="s">
        <v>126</v>
      </c>
      <c r="B36" s="92"/>
      <c r="C36" s="92"/>
      <c r="D36" s="92" t="s">
        <v>84</v>
      </c>
      <c r="E36" s="92"/>
      <c r="F36" s="36" t="s">
        <v>61</v>
      </c>
      <c r="G36" s="16">
        <v>0</v>
      </c>
      <c r="H36" s="16">
        <v>0</v>
      </c>
      <c r="I36" s="16">
        <v>0</v>
      </c>
      <c r="J36" s="16">
        <v>86968673</v>
      </c>
      <c r="K36" s="16">
        <v>0</v>
      </c>
      <c r="L36" s="16">
        <v>86968673</v>
      </c>
      <c r="M36" s="16">
        <v>0</v>
      </c>
      <c r="N36" s="16">
        <v>0</v>
      </c>
      <c r="O36" s="16">
        <v>0</v>
      </c>
      <c r="P36" s="17">
        <v>0</v>
      </c>
      <c r="Q36" s="16">
        <v>86968672</v>
      </c>
      <c r="R36" s="16">
        <v>0</v>
      </c>
      <c r="S36" s="16">
        <v>86968672</v>
      </c>
      <c r="T36" s="16">
        <v>1</v>
      </c>
    </row>
    <row r="37" spans="1:20" ht="41.25" x14ac:dyDescent="0.25">
      <c r="A37" s="92" t="s">
        <v>125</v>
      </c>
      <c r="B37" s="92"/>
      <c r="C37" s="92"/>
      <c r="D37" s="92" t="s">
        <v>85</v>
      </c>
      <c r="E37" s="92"/>
      <c r="F37" s="36" t="s">
        <v>62</v>
      </c>
      <c r="G37" s="16">
        <v>0</v>
      </c>
      <c r="H37" s="16">
        <v>0</v>
      </c>
      <c r="I37" s="16">
        <v>0</v>
      </c>
      <c r="J37" s="16">
        <v>13059177279</v>
      </c>
      <c r="K37" s="16">
        <v>0</v>
      </c>
      <c r="L37" s="16">
        <v>13059177279</v>
      </c>
      <c r="M37" s="16">
        <v>0</v>
      </c>
      <c r="N37" s="16">
        <v>0</v>
      </c>
      <c r="O37" s="16">
        <v>0</v>
      </c>
      <c r="P37" s="17">
        <v>0</v>
      </c>
      <c r="Q37" s="16">
        <v>12267579530</v>
      </c>
      <c r="R37" s="16">
        <v>100000000</v>
      </c>
      <c r="S37" s="16">
        <v>12367579530</v>
      </c>
      <c r="T37" s="16">
        <v>691597749</v>
      </c>
    </row>
    <row r="38" spans="1:20" ht="41.25" x14ac:dyDescent="0.25">
      <c r="A38" s="92" t="s">
        <v>124</v>
      </c>
      <c r="B38" s="92"/>
      <c r="C38" s="92"/>
      <c r="D38" s="92" t="s">
        <v>86</v>
      </c>
      <c r="E38" s="92"/>
      <c r="F38" s="36" t="s">
        <v>63</v>
      </c>
      <c r="G38" s="16">
        <v>0</v>
      </c>
      <c r="H38" s="16">
        <v>0</v>
      </c>
      <c r="I38" s="16">
        <v>0</v>
      </c>
      <c r="J38" s="16">
        <v>173098250</v>
      </c>
      <c r="K38" s="16">
        <v>0</v>
      </c>
      <c r="L38" s="16">
        <v>173098250</v>
      </c>
      <c r="M38" s="16">
        <v>0</v>
      </c>
      <c r="N38" s="16">
        <v>0</v>
      </c>
      <c r="O38" s="16">
        <v>0</v>
      </c>
      <c r="P38" s="17">
        <v>0</v>
      </c>
      <c r="Q38" s="16">
        <v>197098250</v>
      </c>
      <c r="R38" s="16">
        <v>0</v>
      </c>
      <c r="S38" s="16">
        <v>197098250</v>
      </c>
      <c r="T38" s="16">
        <v>-24000000</v>
      </c>
    </row>
    <row r="39" spans="1:20" ht="16.5" x14ac:dyDescent="0.25">
      <c r="A39" s="92" t="s">
        <v>123</v>
      </c>
      <c r="B39" s="92"/>
      <c r="C39" s="92"/>
      <c r="D39" s="92" t="s">
        <v>87</v>
      </c>
      <c r="E39" s="92"/>
      <c r="F39" s="36" t="s">
        <v>64</v>
      </c>
      <c r="G39" s="16">
        <v>0</v>
      </c>
      <c r="H39" s="16">
        <v>0</v>
      </c>
      <c r="I39" s="16">
        <v>0</v>
      </c>
      <c r="J39" s="16">
        <v>0</v>
      </c>
      <c r="K39" s="16">
        <v>0</v>
      </c>
      <c r="L39" s="16">
        <v>0</v>
      </c>
      <c r="M39" s="16">
        <v>0</v>
      </c>
      <c r="N39" s="16">
        <v>0</v>
      </c>
      <c r="O39" s="16">
        <v>0</v>
      </c>
      <c r="P39" s="17"/>
      <c r="Q39" s="16">
        <v>1431000</v>
      </c>
      <c r="R39" s="16">
        <v>0</v>
      </c>
      <c r="S39" s="16">
        <v>1431000</v>
      </c>
      <c r="T39" s="16">
        <v>-1431000</v>
      </c>
    </row>
    <row r="40" spans="1:20" ht="33" x14ac:dyDescent="0.25">
      <c r="A40" s="92" t="s">
        <v>122</v>
      </c>
      <c r="B40" s="92"/>
      <c r="C40" s="92"/>
      <c r="D40" s="92" t="s">
        <v>88</v>
      </c>
      <c r="E40" s="92"/>
      <c r="F40" s="36" t="s">
        <v>65</v>
      </c>
      <c r="G40" s="16">
        <v>0</v>
      </c>
      <c r="H40" s="16">
        <v>0</v>
      </c>
      <c r="I40" s="16">
        <v>0</v>
      </c>
      <c r="J40" s="16">
        <v>5831161770</v>
      </c>
      <c r="K40" s="16">
        <v>0</v>
      </c>
      <c r="L40" s="16">
        <v>5831161770</v>
      </c>
      <c r="M40" s="16">
        <v>0</v>
      </c>
      <c r="N40" s="16">
        <v>0</v>
      </c>
      <c r="O40" s="16">
        <v>0</v>
      </c>
      <c r="P40" s="17">
        <v>0</v>
      </c>
      <c r="Q40" s="16">
        <v>3941487000</v>
      </c>
      <c r="R40" s="16">
        <v>817113000</v>
      </c>
      <c r="S40" s="16">
        <v>4758600000</v>
      </c>
      <c r="T40" s="16">
        <v>1072561770</v>
      </c>
    </row>
    <row r="41" spans="1:20" ht="49.5" x14ac:dyDescent="0.25">
      <c r="A41" s="92" t="s">
        <v>121</v>
      </c>
      <c r="B41" s="92"/>
      <c r="C41" s="92"/>
      <c r="D41" s="92" t="s">
        <v>89</v>
      </c>
      <c r="E41" s="92"/>
      <c r="F41" s="36" t="s">
        <v>66</v>
      </c>
      <c r="G41" s="16">
        <v>0</v>
      </c>
      <c r="H41" s="16">
        <v>0</v>
      </c>
      <c r="I41" s="16">
        <v>0</v>
      </c>
      <c r="J41" s="16">
        <v>2714308010</v>
      </c>
      <c r="K41" s="16">
        <v>0</v>
      </c>
      <c r="L41" s="16">
        <v>2714308010</v>
      </c>
      <c r="M41" s="16">
        <v>0</v>
      </c>
      <c r="N41" s="16">
        <v>0</v>
      </c>
      <c r="O41" s="16">
        <v>0</v>
      </c>
      <c r="P41" s="17">
        <v>0</v>
      </c>
      <c r="Q41" s="16">
        <v>1828513000</v>
      </c>
      <c r="R41" s="16">
        <v>396809289</v>
      </c>
      <c r="S41" s="16">
        <v>2225322289</v>
      </c>
      <c r="T41" s="16">
        <v>488985721</v>
      </c>
    </row>
    <row r="42" spans="1:20" ht="24.75" x14ac:dyDescent="0.25">
      <c r="A42" s="92" t="s">
        <v>135</v>
      </c>
      <c r="B42" s="92"/>
      <c r="C42" s="92"/>
      <c r="D42" s="92" t="s">
        <v>90</v>
      </c>
      <c r="E42" s="92"/>
      <c r="F42" s="36" t="s">
        <v>67</v>
      </c>
      <c r="G42" s="16">
        <v>0</v>
      </c>
      <c r="H42" s="16">
        <v>0</v>
      </c>
      <c r="I42" s="16">
        <v>0</v>
      </c>
      <c r="J42" s="16">
        <v>180000000</v>
      </c>
      <c r="K42" s="16">
        <v>0</v>
      </c>
      <c r="L42" s="16">
        <v>180000000</v>
      </c>
      <c r="M42" s="16">
        <v>0</v>
      </c>
      <c r="N42" s="16">
        <v>0</v>
      </c>
      <c r="O42" s="16">
        <v>0</v>
      </c>
      <c r="P42" s="17">
        <v>0</v>
      </c>
      <c r="Q42" s="16">
        <v>111240000</v>
      </c>
      <c r="R42" s="16">
        <v>62760000</v>
      </c>
      <c r="S42" s="16">
        <v>174000000</v>
      </c>
      <c r="T42" s="16">
        <v>6000000</v>
      </c>
    </row>
    <row r="43" spans="1:20" ht="57.75" x14ac:dyDescent="0.25">
      <c r="A43" s="92" t="s">
        <v>119</v>
      </c>
      <c r="B43" s="92"/>
      <c r="C43" s="92"/>
      <c r="D43" s="92" t="s">
        <v>91</v>
      </c>
      <c r="E43" s="92"/>
      <c r="F43" s="36" t="s">
        <v>68</v>
      </c>
      <c r="G43" s="16">
        <v>0</v>
      </c>
      <c r="H43" s="16">
        <v>0</v>
      </c>
      <c r="I43" s="16">
        <v>0</v>
      </c>
      <c r="J43" s="16">
        <v>150000000</v>
      </c>
      <c r="K43" s="16">
        <v>0</v>
      </c>
      <c r="L43" s="16">
        <v>150000000</v>
      </c>
      <c r="M43" s="16">
        <v>0</v>
      </c>
      <c r="N43" s="16">
        <v>0</v>
      </c>
      <c r="O43" s="16">
        <v>0</v>
      </c>
      <c r="P43" s="17">
        <v>0</v>
      </c>
      <c r="Q43" s="16">
        <v>0</v>
      </c>
      <c r="R43" s="16">
        <v>0</v>
      </c>
      <c r="S43" s="16">
        <v>0</v>
      </c>
      <c r="T43" s="16">
        <v>150000000</v>
      </c>
    </row>
    <row r="44" spans="1:20" ht="49.5" x14ac:dyDescent="0.25">
      <c r="A44" s="92" t="s">
        <v>136</v>
      </c>
      <c r="B44" s="92"/>
      <c r="C44" s="92"/>
      <c r="D44" s="92" t="s">
        <v>92</v>
      </c>
      <c r="E44" s="92"/>
      <c r="F44" s="36" t="s">
        <v>69</v>
      </c>
      <c r="G44" s="16">
        <v>0</v>
      </c>
      <c r="H44" s="16">
        <v>0</v>
      </c>
      <c r="I44" s="16">
        <v>0</v>
      </c>
      <c r="J44" s="16">
        <v>5321733755</v>
      </c>
      <c r="K44" s="16">
        <v>0</v>
      </c>
      <c r="L44" s="16">
        <v>5321733755</v>
      </c>
      <c r="M44" s="16">
        <v>0</v>
      </c>
      <c r="N44" s="16">
        <v>0</v>
      </c>
      <c r="O44" s="16">
        <v>0</v>
      </c>
      <c r="P44" s="17">
        <v>0</v>
      </c>
      <c r="Q44" s="16">
        <v>625665524</v>
      </c>
      <c r="R44" s="16">
        <v>0</v>
      </c>
      <c r="S44" s="16">
        <v>625665524</v>
      </c>
      <c r="T44" s="16">
        <v>4696068231</v>
      </c>
    </row>
    <row r="45" spans="1:20" ht="33" x14ac:dyDescent="0.25">
      <c r="A45" s="92" t="s">
        <v>117</v>
      </c>
      <c r="B45" s="92"/>
      <c r="C45" s="92"/>
      <c r="D45" s="92" t="s">
        <v>93</v>
      </c>
      <c r="E45" s="92"/>
      <c r="F45" s="36" t="s">
        <v>70</v>
      </c>
      <c r="G45" s="16">
        <v>0</v>
      </c>
      <c r="H45" s="16">
        <v>0</v>
      </c>
      <c r="I45" s="16">
        <v>0</v>
      </c>
      <c r="J45" s="16">
        <v>2460425102</v>
      </c>
      <c r="K45" s="16">
        <v>0</v>
      </c>
      <c r="L45" s="16">
        <v>2460425102</v>
      </c>
      <c r="M45" s="16">
        <v>0</v>
      </c>
      <c r="N45" s="16">
        <v>0</v>
      </c>
      <c r="O45" s="16">
        <v>0</v>
      </c>
      <c r="P45" s="17">
        <v>0</v>
      </c>
      <c r="Q45" s="16">
        <v>2371727208</v>
      </c>
      <c r="R45" s="16">
        <v>0</v>
      </c>
      <c r="S45" s="16">
        <v>2371727208</v>
      </c>
      <c r="T45" s="16">
        <v>88697894</v>
      </c>
    </row>
    <row r="46" spans="1:20" ht="57.75" x14ac:dyDescent="0.25">
      <c r="A46" s="92" t="s">
        <v>141</v>
      </c>
      <c r="B46" s="92"/>
      <c r="C46" s="92"/>
      <c r="D46" s="92" t="s">
        <v>140</v>
      </c>
      <c r="E46" s="92"/>
      <c r="F46" s="36" t="s">
        <v>139</v>
      </c>
      <c r="G46" s="16">
        <v>0</v>
      </c>
      <c r="H46" s="16">
        <v>0</v>
      </c>
      <c r="I46" s="16">
        <v>0</v>
      </c>
      <c r="J46" s="16">
        <v>103993865</v>
      </c>
      <c r="K46" s="16">
        <v>0</v>
      </c>
      <c r="L46" s="16">
        <v>103993865</v>
      </c>
      <c r="M46" s="16">
        <v>0</v>
      </c>
      <c r="N46" s="16">
        <v>0</v>
      </c>
      <c r="O46" s="16">
        <v>0</v>
      </c>
      <c r="P46" s="17">
        <v>0</v>
      </c>
      <c r="Q46" s="16">
        <v>0</v>
      </c>
      <c r="R46" s="16">
        <v>0</v>
      </c>
      <c r="S46" s="16">
        <v>0</v>
      </c>
      <c r="T46" s="16">
        <v>103993865</v>
      </c>
    </row>
    <row r="47" spans="1:20" x14ac:dyDescent="0.25">
      <c r="A47" s="90" t="s">
        <v>71</v>
      </c>
      <c r="B47" s="90"/>
      <c r="C47" s="90"/>
      <c r="D47" s="90"/>
      <c r="E47" s="90"/>
      <c r="F47" s="30" t="s">
        <v>72</v>
      </c>
      <c r="G47" s="31">
        <f>+G48</f>
        <v>0</v>
      </c>
      <c r="H47" s="31">
        <f t="shared" ref="H47:S47" si="10">+H48</f>
        <v>0</v>
      </c>
      <c r="I47" s="31">
        <f t="shared" si="10"/>
        <v>0</v>
      </c>
      <c r="J47" s="31">
        <f t="shared" si="10"/>
        <v>18008732877.580002</v>
      </c>
      <c r="K47" s="31">
        <f t="shared" si="10"/>
        <v>0</v>
      </c>
      <c r="L47" s="31">
        <f t="shared" si="10"/>
        <v>18008732877.580002</v>
      </c>
      <c r="M47" s="31">
        <f t="shared" si="10"/>
        <v>0</v>
      </c>
      <c r="N47" s="31">
        <f t="shared" si="10"/>
        <v>0</v>
      </c>
      <c r="O47" s="31">
        <f t="shared" si="10"/>
        <v>0</v>
      </c>
      <c r="P47" s="31">
        <f t="shared" si="10"/>
        <v>0</v>
      </c>
      <c r="Q47" s="31">
        <f t="shared" si="10"/>
        <v>18111935882.260002</v>
      </c>
      <c r="R47" s="31">
        <f t="shared" si="10"/>
        <v>0</v>
      </c>
      <c r="S47" s="31">
        <f t="shared" si="10"/>
        <v>18111935882.260002</v>
      </c>
      <c r="T47" s="31">
        <v>-103203004.68000001</v>
      </c>
    </row>
    <row r="48" spans="1:20" x14ac:dyDescent="0.25">
      <c r="A48" s="90" t="s">
        <v>73</v>
      </c>
      <c r="B48" s="90"/>
      <c r="C48" s="90"/>
      <c r="D48" s="90"/>
      <c r="E48" s="90"/>
      <c r="F48" s="30" t="s">
        <v>74</v>
      </c>
      <c r="G48" s="31">
        <f>SUM(G49:G59)</f>
        <v>0</v>
      </c>
      <c r="H48" s="31">
        <f t="shared" ref="H48:S48" si="11">SUM(H49:H59)</f>
        <v>0</v>
      </c>
      <c r="I48" s="31">
        <f t="shared" si="11"/>
        <v>0</v>
      </c>
      <c r="J48" s="31">
        <f t="shared" si="11"/>
        <v>18008732877.580002</v>
      </c>
      <c r="K48" s="31">
        <f t="shared" si="11"/>
        <v>0</v>
      </c>
      <c r="L48" s="31">
        <f t="shared" si="11"/>
        <v>18008732877.580002</v>
      </c>
      <c r="M48" s="31">
        <f t="shared" si="11"/>
        <v>0</v>
      </c>
      <c r="N48" s="31">
        <f t="shared" si="11"/>
        <v>0</v>
      </c>
      <c r="O48" s="31">
        <f t="shared" si="11"/>
        <v>0</v>
      </c>
      <c r="P48" s="31">
        <f t="shared" si="11"/>
        <v>0</v>
      </c>
      <c r="Q48" s="31">
        <f t="shared" si="11"/>
        <v>18111935882.260002</v>
      </c>
      <c r="R48" s="31">
        <f t="shared" si="11"/>
        <v>0</v>
      </c>
      <c r="S48" s="31">
        <f t="shared" si="11"/>
        <v>18111935882.260002</v>
      </c>
      <c r="T48" s="31">
        <v>-103203004.68000001</v>
      </c>
    </row>
    <row r="49" spans="1:20" ht="16.5" x14ac:dyDescent="0.25">
      <c r="A49" s="92" t="s">
        <v>114</v>
      </c>
      <c r="B49" s="92"/>
      <c r="C49" s="92"/>
      <c r="D49" s="92" t="s">
        <v>80</v>
      </c>
      <c r="E49" s="92"/>
      <c r="F49" s="36" t="s">
        <v>75</v>
      </c>
      <c r="G49" s="16">
        <v>0</v>
      </c>
      <c r="H49" s="16">
        <v>0</v>
      </c>
      <c r="I49" s="16">
        <v>0</v>
      </c>
      <c r="J49" s="16">
        <v>0</v>
      </c>
      <c r="K49" s="16">
        <v>0</v>
      </c>
      <c r="L49" s="16">
        <v>0</v>
      </c>
      <c r="M49" s="16">
        <v>0</v>
      </c>
      <c r="N49" s="16">
        <v>0</v>
      </c>
      <c r="O49" s="16">
        <v>0</v>
      </c>
      <c r="P49" s="17"/>
      <c r="Q49" s="16">
        <v>560929620.25999999</v>
      </c>
      <c r="R49" s="16">
        <v>0</v>
      </c>
      <c r="S49" s="16">
        <v>560929620.25999999</v>
      </c>
      <c r="T49" s="16">
        <v>-560929620.25999999</v>
      </c>
    </row>
    <row r="50" spans="1:20" ht="16.5" x14ac:dyDescent="0.25">
      <c r="A50" s="92" t="s">
        <v>115</v>
      </c>
      <c r="B50" s="92"/>
      <c r="C50" s="92"/>
      <c r="D50" s="92" t="s">
        <v>80</v>
      </c>
      <c r="E50" s="92"/>
      <c r="F50" s="36" t="s">
        <v>76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  <c r="L50" s="16">
        <v>0</v>
      </c>
      <c r="M50" s="16">
        <v>0</v>
      </c>
      <c r="N50" s="16">
        <v>0</v>
      </c>
      <c r="O50" s="16">
        <v>0</v>
      </c>
      <c r="P50" s="17"/>
      <c r="Q50" s="16">
        <v>133333332</v>
      </c>
      <c r="R50" s="16">
        <v>0</v>
      </c>
      <c r="S50" s="16">
        <v>133333332</v>
      </c>
      <c r="T50" s="16">
        <v>-133333332</v>
      </c>
    </row>
    <row r="51" spans="1:20" ht="16.5" x14ac:dyDescent="0.25">
      <c r="A51" s="92" t="s">
        <v>116</v>
      </c>
      <c r="B51" s="92"/>
      <c r="C51" s="92"/>
      <c r="D51" s="92" t="s">
        <v>80</v>
      </c>
      <c r="E51" s="92"/>
      <c r="F51" s="36" t="s">
        <v>77</v>
      </c>
      <c r="G51" s="16">
        <v>0</v>
      </c>
      <c r="H51" s="16">
        <v>0</v>
      </c>
      <c r="I51" s="16">
        <v>0</v>
      </c>
      <c r="J51" s="16">
        <v>591059947.58000004</v>
      </c>
      <c r="K51" s="16">
        <v>0</v>
      </c>
      <c r="L51" s="16">
        <v>591059947.58000004</v>
      </c>
      <c r="M51" s="16">
        <v>0</v>
      </c>
      <c r="N51" s="16">
        <v>0</v>
      </c>
      <c r="O51" s="16">
        <v>0</v>
      </c>
      <c r="P51" s="17">
        <v>0</v>
      </c>
      <c r="Q51" s="16">
        <v>0</v>
      </c>
      <c r="R51" s="16">
        <v>0</v>
      </c>
      <c r="S51" s="16">
        <v>0</v>
      </c>
      <c r="T51" s="16">
        <v>591059947.58000004</v>
      </c>
    </row>
    <row r="52" spans="1:20" ht="33" x14ac:dyDescent="0.25">
      <c r="A52" s="92" t="s">
        <v>94</v>
      </c>
      <c r="B52" s="92"/>
      <c r="C52" s="92"/>
      <c r="D52" s="92" t="s">
        <v>102</v>
      </c>
      <c r="E52" s="92"/>
      <c r="F52" s="36" t="s">
        <v>106</v>
      </c>
      <c r="G52" s="19">
        <v>0</v>
      </c>
      <c r="H52" s="19">
        <v>0</v>
      </c>
      <c r="I52" s="19">
        <v>0</v>
      </c>
      <c r="J52" s="18">
        <v>1372915184</v>
      </c>
      <c r="K52" s="19">
        <v>0</v>
      </c>
      <c r="L52" s="18">
        <v>1372915184</v>
      </c>
      <c r="M52" s="19">
        <v>0</v>
      </c>
      <c r="N52" s="19">
        <v>0</v>
      </c>
      <c r="O52" s="19">
        <v>0</v>
      </c>
      <c r="P52" s="20"/>
      <c r="Q52" s="19">
        <v>1372915184</v>
      </c>
      <c r="R52" s="19">
        <v>0</v>
      </c>
      <c r="S52" s="19">
        <f t="shared" ref="S52:S59" si="12">+Q52</f>
        <v>1372915184</v>
      </c>
      <c r="T52" s="24">
        <f t="shared" ref="T52:T59" si="13">+L52-S52</f>
        <v>0</v>
      </c>
    </row>
    <row r="53" spans="1:20" ht="33" x14ac:dyDescent="0.25">
      <c r="A53" s="92" t="s">
        <v>95</v>
      </c>
      <c r="B53" s="92"/>
      <c r="C53" s="92"/>
      <c r="D53" s="92" t="s">
        <v>83</v>
      </c>
      <c r="E53" s="92"/>
      <c r="F53" s="36" t="s">
        <v>107</v>
      </c>
      <c r="G53" s="19">
        <v>0</v>
      </c>
      <c r="H53" s="19">
        <v>0</v>
      </c>
      <c r="I53" s="19">
        <v>0</v>
      </c>
      <c r="J53" s="18">
        <v>6822380115</v>
      </c>
      <c r="K53" s="19">
        <v>0</v>
      </c>
      <c r="L53" s="18">
        <v>6822380115</v>
      </c>
      <c r="M53" s="19">
        <v>0</v>
      </c>
      <c r="N53" s="19">
        <v>0</v>
      </c>
      <c r="O53" s="19">
        <v>0</v>
      </c>
      <c r="P53" s="20"/>
      <c r="Q53" s="19">
        <f>5679221557+500000000+643158558</f>
        <v>6822380115</v>
      </c>
      <c r="R53" s="19">
        <v>0</v>
      </c>
      <c r="S53" s="19">
        <f t="shared" si="12"/>
        <v>6822380115</v>
      </c>
      <c r="T53" s="24">
        <f t="shared" si="13"/>
        <v>0</v>
      </c>
    </row>
    <row r="54" spans="1:20" ht="49.5" x14ac:dyDescent="0.25">
      <c r="A54" s="92" t="s">
        <v>96</v>
      </c>
      <c r="B54" s="92"/>
      <c r="C54" s="92"/>
      <c r="D54" s="92" t="s">
        <v>84</v>
      </c>
      <c r="E54" s="92"/>
      <c r="F54" s="36" t="s">
        <v>108</v>
      </c>
      <c r="G54" s="19">
        <v>0</v>
      </c>
      <c r="H54" s="19">
        <v>0</v>
      </c>
      <c r="I54" s="19">
        <v>0</v>
      </c>
      <c r="J54" s="18">
        <v>1298215800</v>
      </c>
      <c r="K54" s="19">
        <v>0</v>
      </c>
      <c r="L54" s="18">
        <v>1298215800</v>
      </c>
      <c r="M54" s="19">
        <v>0</v>
      </c>
      <c r="N54" s="19">
        <v>0</v>
      </c>
      <c r="O54" s="19">
        <v>0</v>
      </c>
      <c r="P54" s="20"/>
      <c r="Q54" s="19">
        <v>1298215800</v>
      </c>
      <c r="R54" s="19">
        <v>0</v>
      </c>
      <c r="S54" s="19">
        <f t="shared" si="12"/>
        <v>1298215800</v>
      </c>
      <c r="T54" s="24">
        <f t="shared" si="13"/>
        <v>0</v>
      </c>
    </row>
    <row r="55" spans="1:20" ht="33" x14ac:dyDescent="0.25">
      <c r="A55" s="92" t="s">
        <v>97</v>
      </c>
      <c r="B55" s="92"/>
      <c r="C55" s="92"/>
      <c r="D55" s="92" t="s">
        <v>85</v>
      </c>
      <c r="E55" s="92"/>
      <c r="F55" s="36" t="s">
        <v>109</v>
      </c>
      <c r="G55" s="19">
        <v>0</v>
      </c>
      <c r="H55" s="19">
        <v>0</v>
      </c>
      <c r="I55" s="19">
        <v>0</v>
      </c>
      <c r="J55" s="18">
        <v>5409519443</v>
      </c>
      <c r="K55" s="19">
        <v>0</v>
      </c>
      <c r="L55" s="18">
        <v>5409519443</v>
      </c>
      <c r="M55" s="19">
        <v>0</v>
      </c>
      <c r="N55" s="19">
        <v>0</v>
      </c>
      <c r="O55" s="19">
        <v>0</v>
      </c>
      <c r="P55" s="20"/>
      <c r="Q55" s="19">
        <v>5409519443</v>
      </c>
      <c r="R55" s="19">
        <v>0</v>
      </c>
      <c r="S55" s="19">
        <f t="shared" si="12"/>
        <v>5409519443</v>
      </c>
      <c r="T55" s="24">
        <f t="shared" si="13"/>
        <v>0</v>
      </c>
    </row>
    <row r="56" spans="1:20" ht="41.25" x14ac:dyDescent="0.25">
      <c r="A56" s="92" t="s">
        <v>98</v>
      </c>
      <c r="B56" s="92"/>
      <c r="C56" s="92"/>
      <c r="D56" s="92" t="s">
        <v>103</v>
      </c>
      <c r="E56" s="92"/>
      <c r="F56" s="36" t="s">
        <v>110</v>
      </c>
      <c r="G56" s="19">
        <v>0</v>
      </c>
      <c r="H56" s="19">
        <v>0</v>
      </c>
      <c r="I56" s="19">
        <v>0</v>
      </c>
      <c r="J56" s="18">
        <v>60327453</v>
      </c>
      <c r="K56" s="19">
        <v>0</v>
      </c>
      <c r="L56" s="18">
        <v>60327453</v>
      </c>
      <c r="M56" s="19">
        <v>0</v>
      </c>
      <c r="N56" s="19">
        <v>0</v>
      </c>
      <c r="O56" s="19">
        <v>0</v>
      </c>
      <c r="P56" s="20"/>
      <c r="Q56" s="19">
        <v>60327453</v>
      </c>
      <c r="R56" s="19">
        <v>0</v>
      </c>
      <c r="S56" s="19">
        <f t="shared" si="12"/>
        <v>60327453</v>
      </c>
      <c r="T56" s="24">
        <f t="shared" si="13"/>
        <v>0</v>
      </c>
    </row>
    <row r="57" spans="1:20" ht="33" x14ac:dyDescent="0.25">
      <c r="A57" s="92" t="s">
        <v>99</v>
      </c>
      <c r="B57" s="92"/>
      <c r="C57" s="92"/>
      <c r="D57" s="92" t="s">
        <v>104</v>
      </c>
      <c r="E57" s="92"/>
      <c r="F57" s="36" t="s">
        <v>111</v>
      </c>
      <c r="G57" s="19">
        <v>0</v>
      </c>
      <c r="H57" s="19">
        <v>0</v>
      </c>
      <c r="I57" s="19">
        <v>0</v>
      </c>
      <c r="J57" s="18">
        <v>312344745</v>
      </c>
      <c r="K57" s="19">
        <v>0</v>
      </c>
      <c r="L57" s="18">
        <v>312344745</v>
      </c>
      <c r="M57" s="19">
        <v>0</v>
      </c>
      <c r="N57" s="19">
        <v>0</v>
      </c>
      <c r="O57" s="19">
        <v>0</v>
      </c>
      <c r="P57" s="20"/>
      <c r="Q57" s="19">
        <v>312344745</v>
      </c>
      <c r="R57" s="19">
        <v>0</v>
      </c>
      <c r="S57" s="19">
        <f t="shared" si="12"/>
        <v>312344745</v>
      </c>
      <c r="T57" s="24">
        <f t="shared" si="13"/>
        <v>0</v>
      </c>
    </row>
    <row r="58" spans="1:20" ht="24.75" x14ac:dyDescent="0.25">
      <c r="A58" s="92" t="s">
        <v>100</v>
      </c>
      <c r="B58" s="92"/>
      <c r="C58" s="92"/>
      <c r="D58" s="92" t="s">
        <v>105</v>
      </c>
      <c r="E58" s="92"/>
      <c r="F58" s="36" t="s">
        <v>112</v>
      </c>
      <c r="G58" s="19">
        <v>0</v>
      </c>
      <c r="H58" s="19">
        <v>0</v>
      </c>
      <c r="I58" s="19">
        <v>0</v>
      </c>
      <c r="J58" s="18">
        <v>437454400</v>
      </c>
      <c r="K58" s="19">
        <v>0</v>
      </c>
      <c r="L58" s="18">
        <v>437454400</v>
      </c>
      <c r="M58" s="19">
        <v>0</v>
      </c>
      <c r="N58" s="19">
        <v>0</v>
      </c>
      <c r="O58" s="19">
        <v>0</v>
      </c>
      <c r="P58" s="20"/>
      <c r="Q58" s="19">
        <v>437454400</v>
      </c>
      <c r="R58" s="19">
        <v>0</v>
      </c>
      <c r="S58" s="19">
        <f t="shared" si="12"/>
        <v>437454400</v>
      </c>
      <c r="T58" s="24">
        <f t="shared" si="13"/>
        <v>0</v>
      </c>
    </row>
    <row r="59" spans="1:20" ht="33" x14ac:dyDescent="0.25">
      <c r="A59" s="92" t="s">
        <v>101</v>
      </c>
      <c r="B59" s="92"/>
      <c r="C59" s="92"/>
      <c r="D59" s="92" t="s">
        <v>86</v>
      </c>
      <c r="E59" s="92"/>
      <c r="F59" s="36" t="s">
        <v>113</v>
      </c>
      <c r="G59" s="19">
        <v>0</v>
      </c>
      <c r="H59" s="19">
        <v>0</v>
      </c>
      <c r="I59" s="19">
        <v>0</v>
      </c>
      <c r="J59" s="18">
        <v>1704515790</v>
      </c>
      <c r="K59" s="19">
        <v>0</v>
      </c>
      <c r="L59" s="18">
        <v>1704515790</v>
      </c>
      <c r="M59" s="19">
        <v>0</v>
      </c>
      <c r="N59" s="19">
        <v>0</v>
      </c>
      <c r="O59" s="19">
        <v>0</v>
      </c>
      <c r="P59" s="20"/>
      <c r="Q59" s="19">
        <f>1224515790+480000000</f>
        <v>1704515790</v>
      </c>
      <c r="R59" s="19">
        <v>0</v>
      </c>
      <c r="S59" s="19">
        <f t="shared" si="12"/>
        <v>1704515790</v>
      </c>
      <c r="T59" s="24">
        <f t="shared" si="13"/>
        <v>0</v>
      </c>
    </row>
    <row r="63" spans="1:20" x14ac:dyDescent="0.25">
      <c r="C63" s="73" t="s">
        <v>78</v>
      </c>
      <c r="D63" s="73"/>
      <c r="E63" s="73"/>
      <c r="F63" s="73"/>
      <c r="G63" s="73"/>
    </row>
    <row r="65" spans="3:21" x14ac:dyDescent="0.25">
      <c r="C65" s="73" t="s">
        <v>79</v>
      </c>
      <c r="D65" s="73"/>
      <c r="E65" s="73"/>
      <c r="F65" s="73"/>
      <c r="G65" s="73"/>
      <c r="H65" s="73"/>
      <c r="I65" s="73"/>
      <c r="J65" s="73"/>
      <c r="K65" s="73"/>
      <c r="L65" s="73"/>
      <c r="M65" s="73"/>
      <c r="N65" s="73"/>
      <c r="O65" s="73"/>
      <c r="P65" s="73"/>
      <c r="Q65" s="73"/>
      <c r="R65" s="73"/>
      <c r="S65" s="73"/>
      <c r="T65" s="73"/>
      <c r="U65" s="73"/>
    </row>
  </sheetData>
  <mergeCells count="113">
    <mergeCell ref="A58:C58"/>
    <mergeCell ref="D58:E58"/>
    <mergeCell ref="A59:C59"/>
    <mergeCell ref="D59:E59"/>
    <mergeCell ref="C63:G63"/>
    <mergeCell ref="C65:U65"/>
    <mergeCell ref="A55:C55"/>
    <mergeCell ref="D55:E55"/>
    <mergeCell ref="A56:C56"/>
    <mergeCell ref="D56:E56"/>
    <mergeCell ref="A57:C57"/>
    <mergeCell ref="D57:E57"/>
    <mergeCell ref="A52:C52"/>
    <mergeCell ref="D52:E52"/>
    <mergeCell ref="A53:C53"/>
    <mergeCell ref="D53:E53"/>
    <mergeCell ref="A54:C54"/>
    <mergeCell ref="D54:E54"/>
    <mergeCell ref="A49:C49"/>
    <mergeCell ref="D49:E49"/>
    <mergeCell ref="A50:C50"/>
    <mergeCell ref="D50:E50"/>
    <mergeCell ref="A51:C51"/>
    <mergeCell ref="D51:E51"/>
    <mergeCell ref="A46:C46"/>
    <mergeCell ref="D46:E46"/>
    <mergeCell ref="A47:C47"/>
    <mergeCell ref="D47:E47"/>
    <mergeCell ref="A48:C48"/>
    <mergeCell ref="D48:E48"/>
    <mergeCell ref="A43:C43"/>
    <mergeCell ref="D43:E43"/>
    <mergeCell ref="A44:C44"/>
    <mergeCell ref="D44:E44"/>
    <mergeCell ref="A45:C45"/>
    <mergeCell ref="D45:E45"/>
    <mergeCell ref="A40:C40"/>
    <mergeCell ref="D40:E40"/>
    <mergeCell ref="A41:C41"/>
    <mergeCell ref="D41:E41"/>
    <mergeCell ref="A42:C42"/>
    <mergeCell ref="D42:E42"/>
    <mergeCell ref="A37:C37"/>
    <mergeCell ref="D37:E37"/>
    <mergeCell ref="A38:C38"/>
    <mergeCell ref="D38:E38"/>
    <mergeCell ref="A39:C39"/>
    <mergeCell ref="D39:E39"/>
    <mergeCell ref="A34:C34"/>
    <mergeCell ref="D34:E34"/>
    <mergeCell ref="A35:C35"/>
    <mergeCell ref="D35:E35"/>
    <mergeCell ref="A36:C36"/>
    <mergeCell ref="D36:E36"/>
    <mergeCell ref="A31:C31"/>
    <mergeCell ref="D31:E31"/>
    <mergeCell ref="A32:C32"/>
    <mergeCell ref="D32:E32"/>
    <mergeCell ref="A33:C33"/>
    <mergeCell ref="D33:E33"/>
    <mergeCell ref="A28:C28"/>
    <mergeCell ref="D28:E28"/>
    <mergeCell ref="A29:C29"/>
    <mergeCell ref="D29:E29"/>
    <mergeCell ref="A30:C30"/>
    <mergeCell ref="D30:E30"/>
    <mergeCell ref="A25:C25"/>
    <mergeCell ref="D25:E25"/>
    <mergeCell ref="A26:C26"/>
    <mergeCell ref="D26:E26"/>
    <mergeCell ref="A27:C27"/>
    <mergeCell ref="D27:E27"/>
    <mergeCell ref="A22:C22"/>
    <mergeCell ref="D22:E22"/>
    <mergeCell ref="A23:C23"/>
    <mergeCell ref="D23:E23"/>
    <mergeCell ref="A24:C24"/>
    <mergeCell ref="D24:E24"/>
    <mergeCell ref="A19:C19"/>
    <mergeCell ref="D19:E19"/>
    <mergeCell ref="A20:C20"/>
    <mergeCell ref="D20:E20"/>
    <mergeCell ref="A21:C21"/>
    <mergeCell ref="D21:E21"/>
    <mergeCell ref="A16:C16"/>
    <mergeCell ref="D16:E16"/>
    <mergeCell ref="A17:C17"/>
    <mergeCell ref="D17:E17"/>
    <mergeCell ref="A18:C18"/>
    <mergeCell ref="D18:E18"/>
    <mergeCell ref="A14:C14"/>
    <mergeCell ref="D14:E14"/>
    <mergeCell ref="G14:L14"/>
    <mergeCell ref="A1:T1"/>
    <mergeCell ref="A2:G4"/>
    <mergeCell ref="S2:T2"/>
    <mergeCell ref="A6:T6"/>
    <mergeCell ref="C8:D8"/>
    <mergeCell ref="E8:G8"/>
    <mergeCell ref="M14:O14"/>
    <mergeCell ref="Q14:S14"/>
    <mergeCell ref="A15:C15"/>
    <mergeCell ref="D15:E15"/>
    <mergeCell ref="H15:I15"/>
    <mergeCell ref="J15:K15"/>
    <mergeCell ref="C9:D9"/>
    <mergeCell ref="E9:G9"/>
    <mergeCell ref="C10:D10"/>
    <mergeCell ref="E10:G10"/>
    <mergeCell ref="I10:J10"/>
    <mergeCell ref="C11:D12"/>
    <mergeCell ref="E11:G12"/>
    <mergeCell ref="I11:J11"/>
  </mergeCells>
  <pageMargins left="0.5899999737739563" right="0.5899999737739563" top="1.3333333656191826E-2" bottom="0" header="0.3" footer="0.3"/>
  <pageSetup paperSize="51" orientation="landscape" errors="blank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X94"/>
  <sheetViews>
    <sheetView showGridLines="0" workbookViewId="0">
      <selection activeCell="D16" sqref="D16"/>
    </sheetView>
  </sheetViews>
  <sheetFormatPr baseColWidth="10" defaultRowHeight="15" x14ac:dyDescent="0.25"/>
  <cols>
    <col min="1" max="2" width="0.5703125" customWidth="1"/>
    <col min="3" max="3" width="10.5703125" customWidth="1"/>
    <col min="4" max="4" width="6.28515625" customWidth="1"/>
    <col min="5" max="5" width="28.140625" customWidth="1"/>
    <col min="6" max="6" width="12.5703125" customWidth="1"/>
    <col min="7" max="8" width="12" customWidth="1"/>
    <col min="9" max="10" width="12.85546875" customWidth="1"/>
    <col min="11" max="11" width="12.5703125" customWidth="1"/>
    <col min="12" max="12" width="11.5703125" customWidth="1"/>
    <col min="13" max="13" width="13.140625" customWidth="1"/>
    <col min="14" max="14" width="11.7109375" customWidth="1"/>
    <col min="15" max="15" width="12.85546875" customWidth="1"/>
    <col min="16" max="16" width="12" customWidth="1"/>
    <col min="17" max="17" width="5.42578125" customWidth="1"/>
    <col min="18" max="18" width="11.5703125" customWidth="1"/>
    <col min="19" max="19" width="10.5703125" customWidth="1"/>
    <col min="20" max="20" width="12.5703125" customWidth="1"/>
    <col min="21" max="21" width="12.42578125" customWidth="1"/>
    <col min="22" max="22" width="19.28515625" customWidth="1"/>
    <col min="23" max="245" width="9.140625" customWidth="1"/>
  </cols>
  <sheetData>
    <row r="1" spans="1:24" x14ac:dyDescent="0.25">
      <c r="A1" s="53" t="s">
        <v>0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</row>
    <row r="2" spans="1:24" x14ac:dyDescent="0.25">
      <c r="A2" s="53" t="s">
        <v>1</v>
      </c>
      <c r="B2" s="53"/>
      <c r="C2" s="53"/>
      <c r="D2" s="53"/>
      <c r="E2" s="53"/>
      <c r="F2" s="53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</row>
    <row r="3" spans="1:24" x14ac:dyDescent="0.25">
      <c r="A3" s="53"/>
      <c r="B3" s="53"/>
      <c r="C3" s="53"/>
      <c r="D3" s="53"/>
      <c r="E3" s="53"/>
      <c r="F3" s="53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4"/>
      <c r="U3" s="54"/>
    </row>
    <row r="4" spans="1:24" x14ac:dyDescent="0.25">
      <c r="A4" s="53"/>
      <c r="B4" s="53"/>
      <c r="C4" s="53"/>
      <c r="D4" s="53"/>
      <c r="E4" s="53"/>
      <c r="F4" s="53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</row>
    <row r="5" spans="1:24" ht="23.25" x14ac:dyDescent="0.35">
      <c r="C5" s="93" t="s">
        <v>142</v>
      </c>
      <c r="D5" s="93"/>
      <c r="E5" s="93"/>
      <c r="F5" s="93"/>
      <c r="G5" s="93"/>
      <c r="H5" s="93"/>
      <c r="I5" s="93"/>
      <c r="J5" s="93"/>
      <c r="K5" s="93"/>
      <c r="L5" s="93"/>
      <c r="M5" s="93"/>
      <c r="N5" s="93"/>
      <c r="O5" s="93"/>
      <c r="P5" s="93"/>
      <c r="Q5" s="93"/>
      <c r="R5" s="93"/>
      <c r="S5" s="93"/>
      <c r="T5" s="93"/>
      <c r="U5" s="94"/>
      <c r="V5" s="94"/>
      <c r="W5" s="94"/>
      <c r="X5" s="94"/>
    </row>
    <row r="6" spans="1:24" ht="15" customHeight="1" x14ac:dyDescent="0.25"/>
    <row r="8" spans="1:24" x14ac:dyDescent="0.25">
      <c r="C8" s="56" t="s">
        <v>4</v>
      </c>
      <c r="D8" s="56"/>
      <c r="E8" s="57" t="s">
        <v>5</v>
      </c>
      <c r="F8" s="57"/>
    </row>
    <row r="9" spans="1:24" x14ac:dyDescent="0.25">
      <c r="C9" s="56" t="s">
        <v>6</v>
      </c>
      <c r="D9" s="56"/>
      <c r="E9" s="57" t="s">
        <v>7</v>
      </c>
      <c r="F9" s="57"/>
    </row>
    <row r="10" spans="1:24" x14ac:dyDescent="0.25">
      <c r="C10" s="56" t="s">
        <v>8</v>
      </c>
      <c r="D10" s="56"/>
      <c r="E10" s="57" t="s">
        <v>9</v>
      </c>
      <c r="F10" s="57"/>
      <c r="G10" s="49" t="s">
        <v>143</v>
      </c>
      <c r="H10" s="56"/>
      <c r="I10" s="56"/>
      <c r="J10" s="56"/>
    </row>
    <row r="11" spans="1:24" x14ac:dyDescent="0.25">
      <c r="C11" s="56"/>
      <c r="D11" s="56"/>
      <c r="E11" s="57" t="s">
        <v>0</v>
      </c>
      <c r="F11" s="57"/>
      <c r="G11" s="49" t="s">
        <v>138</v>
      </c>
      <c r="H11" s="56"/>
      <c r="I11" s="56"/>
      <c r="J11" s="56"/>
    </row>
    <row r="12" spans="1:24" x14ac:dyDescent="0.25">
      <c r="C12" s="56"/>
      <c r="D12" s="56"/>
      <c r="E12" s="57"/>
      <c r="F12" s="57"/>
    </row>
    <row r="14" spans="1:24" x14ac:dyDescent="0.25">
      <c r="A14" s="58"/>
      <c r="B14" s="58"/>
      <c r="C14" s="58"/>
      <c r="D14" s="48"/>
      <c r="E14" s="48"/>
      <c r="F14" s="60" t="s">
        <v>12</v>
      </c>
      <c r="G14" s="60"/>
      <c r="H14" s="60"/>
      <c r="I14" s="60"/>
      <c r="J14" s="60"/>
      <c r="K14" s="60"/>
      <c r="L14" s="48"/>
      <c r="M14" s="60" t="s">
        <v>144</v>
      </c>
      <c r="N14" s="60"/>
      <c r="O14" s="60"/>
      <c r="P14" s="48"/>
      <c r="Q14" s="48"/>
      <c r="R14" s="60" t="s">
        <v>145</v>
      </c>
      <c r="S14" s="60"/>
      <c r="T14" s="60"/>
      <c r="U14" s="48"/>
    </row>
    <row r="15" spans="1:24" x14ac:dyDescent="0.25">
      <c r="A15" s="64"/>
      <c r="B15" s="64"/>
      <c r="C15" s="64"/>
      <c r="D15" s="46"/>
      <c r="E15" s="47"/>
      <c r="F15" s="47"/>
      <c r="G15" s="63" t="s">
        <v>15</v>
      </c>
      <c r="H15" s="63"/>
      <c r="I15" s="63" t="s">
        <v>16</v>
      </c>
      <c r="J15" s="63"/>
      <c r="K15" s="47"/>
      <c r="L15" s="47"/>
      <c r="M15" s="47"/>
      <c r="N15" s="47"/>
      <c r="O15" s="47"/>
      <c r="P15" s="47"/>
      <c r="Q15" s="47"/>
      <c r="R15" s="47"/>
      <c r="S15" s="47"/>
      <c r="T15" s="47"/>
      <c r="U15" s="47"/>
    </row>
    <row r="16" spans="1:24" ht="63" x14ac:dyDescent="0.25">
      <c r="A16" s="62" t="s">
        <v>17</v>
      </c>
      <c r="B16" s="62"/>
      <c r="C16" s="62"/>
      <c r="D16" s="46" t="s">
        <v>134</v>
      </c>
      <c r="E16" s="46" t="s">
        <v>18</v>
      </c>
      <c r="F16" s="46" t="s">
        <v>19</v>
      </c>
      <c r="G16" s="46" t="s">
        <v>20</v>
      </c>
      <c r="H16" s="46" t="s">
        <v>21</v>
      </c>
      <c r="I16" s="46" t="s">
        <v>20</v>
      </c>
      <c r="J16" s="46" t="s">
        <v>21</v>
      </c>
      <c r="K16" s="46" t="s">
        <v>22</v>
      </c>
      <c r="L16" s="46" t="s">
        <v>146</v>
      </c>
      <c r="M16" s="46" t="s">
        <v>23</v>
      </c>
      <c r="N16" s="46" t="s">
        <v>24</v>
      </c>
      <c r="O16" s="46" t="s">
        <v>25</v>
      </c>
      <c r="P16" s="46" t="s">
        <v>147</v>
      </c>
      <c r="Q16" s="46" t="s">
        <v>26</v>
      </c>
      <c r="R16" s="46" t="s">
        <v>27</v>
      </c>
      <c r="S16" s="46" t="s">
        <v>28</v>
      </c>
      <c r="T16" s="46" t="s">
        <v>25</v>
      </c>
      <c r="U16" s="46" t="s">
        <v>29</v>
      </c>
    </row>
    <row r="17" spans="1:21" x14ac:dyDescent="0.25">
      <c r="A17" s="62">
        <v>1</v>
      </c>
      <c r="B17" s="62"/>
      <c r="C17" s="62"/>
      <c r="D17" s="62"/>
      <c r="E17" s="46">
        <v>2</v>
      </c>
      <c r="F17" s="46">
        <v>3</v>
      </c>
      <c r="G17" s="46">
        <v>4</v>
      </c>
      <c r="H17" s="46">
        <v>5</v>
      </c>
      <c r="I17" s="46">
        <v>6</v>
      </c>
      <c r="J17" s="46">
        <v>7</v>
      </c>
      <c r="K17" s="46">
        <v>8</v>
      </c>
      <c r="L17" s="46">
        <v>9</v>
      </c>
      <c r="M17" s="46">
        <v>10</v>
      </c>
      <c r="N17" s="46">
        <v>11</v>
      </c>
      <c r="O17" s="46">
        <v>12</v>
      </c>
      <c r="P17" s="46">
        <v>13</v>
      </c>
      <c r="Q17" s="46">
        <v>12</v>
      </c>
      <c r="R17" s="46">
        <v>13</v>
      </c>
      <c r="S17" s="46">
        <v>14</v>
      </c>
      <c r="T17" s="46">
        <v>15</v>
      </c>
      <c r="U17" s="46">
        <v>16</v>
      </c>
    </row>
    <row r="18" spans="1:21" x14ac:dyDescent="0.25">
      <c r="A18" s="65" t="s">
        <v>148</v>
      </c>
      <c r="B18" s="65"/>
      <c r="C18" s="65"/>
      <c r="D18" s="45"/>
      <c r="E18" s="45" t="s">
        <v>149</v>
      </c>
      <c r="F18" s="44">
        <f>+F19+F63</f>
        <v>7830279632</v>
      </c>
      <c r="G18" s="44">
        <f t="shared" ref="G18:U18" si="0">+G19+G63</f>
        <v>56800000</v>
      </c>
      <c r="H18" s="44">
        <f t="shared" si="0"/>
        <v>56800000</v>
      </c>
      <c r="I18" s="44">
        <f t="shared" si="0"/>
        <v>61759686452.950005</v>
      </c>
      <c r="J18" s="44">
        <f t="shared" si="0"/>
        <v>357987211</v>
      </c>
      <c r="K18" s="44">
        <f t="shared" si="0"/>
        <v>69231978873.949997</v>
      </c>
      <c r="L18" s="44">
        <f t="shared" si="0"/>
        <v>53152286441</v>
      </c>
      <c r="M18" s="44">
        <f t="shared" si="0"/>
        <v>47697583684</v>
      </c>
      <c r="N18" s="44">
        <f t="shared" si="0"/>
        <v>4763169067</v>
      </c>
      <c r="O18" s="44">
        <f t="shared" si="0"/>
        <v>52460752751</v>
      </c>
      <c r="P18" s="44">
        <f t="shared" si="0"/>
        <v>38344509894.849998</v>
      </c>
      <c r="Q18" s="95">
        <f t="shared" ref="Q18:Q19" si="1">+L18/K18</f>
        <v>0.76774183412803876</v>
      </c>
      <c r="R18" s="44">
        <f t="shared" si="0"/>
        <v>33246545192</v>
      </c>
      <c r="S18" s="44">
        <f t="shared" si="0"/>
        <v>1819297121.8499999</v>
      </c>
      <c r="T18" s="44">
        <f t="shared" si="0"/>
        <v>35065842313.849998</v>
      </c>
      <c r="U18" s="44">
        <f t="shared" si="0"/>
        <v>16771226122.950001</v>
      </c>
    </row>
    <row r="19" spans="1:21" x14ac:dyDescent="0.25">
      <c r="A19" s="65" t="s">
        <v>150</v>
      </c>
      <c r="B19" s="65"/>
      <c r="C19" s="65"/>
      <c r="D19" s="45"/>
      <c r="E19" s="45" t="s">
        <v>151</v>
      </c>
      <c r="F19" s="44">
        <v>1728300000</v>
      </c>
      <c r="G19" s="44">
        <v>36800000</v>
      </c>
      <c r="H19" s="44">
        <v>56800000</v>
      </c>
      <c r="I19" s="44">
        <v>693897932.58000004</v>
      </c>
      <c r="J19" s="44">
        <v>357987211</v>
      </c>
      <c r="K19" s="44">
        <v>2044210721.5799999</v>
      </c>
      <c r="L19" s="96">
        <v>1437326507</v>
      </c>
      <c r="M19" s="44">
        <v>1330503722</v>
      </c>
      <c r="N19" s="44">
        <v>106822785</v>
      </c>
      <c r="O19" s="44">
        <v>1437326507</v>
      </c>
      <c r="P19" s="96">
        <v>1318934164</v>
      </c>
      <c r="Q19" s="95">
        <f t="shared" si="1"/>
        <v>0.70312052071083442</v>
      </c>
      <c r="R19" s="44">
        <v>1168420807</v>
      </c>
      <c r="S19" s="44">
        <v>62974518</v>
      </c>
      <c r="T19" s="44">
        <v>1231395325</v>
      </c>
      <c r="U19" s="44">
        <v>606884214.58000004</v>
      </c>
    </row>
    <row r="20" spans="1:21" x14ac:dyDescent="0.25">
      <c r="A20" s="68" t="s">
        <v>152</v>
      </c>
      <c r="B20" s="68"/>
      <c r="C20" s="68"/>
      <c r="D20" s="40"/>
      <c r="E20" s="40" t="s">
        <v>153</v>
      </c>
      <c r="F20" s="43">
        <v>1633369604</v>
      </c>
      <c r="G20" s="43">
        <v>27200000</v>
      </c>
      <c r="H20" s="43">
        <v>56800000</v>
      </c>
      <c r="I20" s="43">
        <v>485593868</v>
      </c>
      <c r="J20" s="43">
        <v>293403277</v>
      </c>
      <c r="K20" s="43">
        <v>1795960195</v>
      </c>
      <c r="L20" s="97">
        <v>1367513168</v>
      </c>
      <c r="M20" s="43">
        <v>1266565529</v>
      </c>
      <c r="N20" s="43">
        <v>100947639</v>
      </c>
      <c r="O20" s="43">
        <v>1367513168</v>
      </c>
      <c r="P20" s="97">
        <v>1249721788</v>
      </c>
      <c r="Q20" s="6">
        <v>76.143846161356592</v>
      </c>
      <c r="R20" s="43">
        <v>1108031383</v>
      </c>
      <c r="S20" s="43">
        <v>54151566</v>
      </c>
      <c r="T20" s="43">
        <v>1162182949</v>
      </c>
      <c r="U20" s="43">
        <v>428447027</v>
      </c>
    </row>
    <row r="21" spans="1:21" x14ac:dyDescent="0.25">
      <c r="A21" s="68" t="s">
        <v>154</v>
      </c>
      <c r="B21" s="68"/>
      <c r="C21" s="68"/>
      <c r="D21" s="40"/>
      <c r="E21" s="40" t="s">
        <v>155</v>
      </c>
      <c r="F21" s="43">
        <v>1215818433</v>
      </c>
      <c r="G21" s="43">
        <v>27200000</v>
      </c>
      <c r="H21" s="43">
        <v>20000000</v>
      </c>
      <c r="I21" s="43">
        <v>47774395</v>
      </c>
      <c r="J21" s="43">
        <v>21754666</v>
      </c>
      <c r="K21" s="43">
        <v>1249038162</v>
      </c>
      <c r="L21" s="97">
        <v>888546198</v>
      </c>
      <c r="M21" s="43">
        <v>813492959</v>
      </c>
      <c r="N21" s="43">
        <v>75053239</v>
      </c>
      <c r="O21" s="43">
        <v>888546198</v>
      </c>
      <c r="P21" s="97">
        <v>888546198</v>
      </c>
      <c r="Q21" s="6">
        <v>71.138434759850028</v>
      </c>
      <c r="R21" s="43">
        <v>813492959</v>
      </c>
      <c r="S21" s="43">
        <v>0</v>
      </c>
      <c r="T21" s="43">
        <v>813492959</v>
      </c>
      <c r="U21" s="43">
        <v>360491964</v>
      </c>
    </row>
    <row r="22" spans="1:21" x14ac:dyDescent="0.25">
      <c r="A22" s="68" t="s">
        <v>156</v>
      </c>
      <c r="B22" s="68"/>
      <c r="C22" s="68"/>
      <c r="D22" s="40" t="s">
        <v>80</v>
      </c>
      <c r="E22" s="40" t="s">
        <v>157</v>
      </c>
      <c r="F22" s="43">
        <v>869182960</v>
      </c>
      <c r="G22" s="43">
        <v>0</v>
      </c>
      <c r="H22" s="43">
        <v>0</v>
      </c>
      <c r="I22" s="43">
        <v>0</v>
      </c>
      <c r="J22" s="43">
        <v>0</v>
      </c>
      <c r="K22" s="43">
        <v>869182960</v>
      </c>
      <c r="L22" s="97">
        <v>666728946</v>
      </c>
      <c r="M22" s="43">
        <v>598310446</v>
      </c>
      <c r="N22" s="43">
        <v>68418500</v>
      </c>
      <c r="O22" s="43">
        <v>666728946</v>
      </c>
      <c r="P22" s="97">
        <v>666728946</v>
      </c>
      <c r="Q22" s="6">
        <v>76.707549121763719</v>
      </c>
      <c r="R22" s="43">
        <v>598310446</v>
      </c>
      <c r="S22" s="43">
        <v>0</v>
      </c>
      <c r="T22" s="43">
        <v>598310446</v>
      </c>
      <c r="U22" s="43">
        <v>202454014</v>
      </c>
    </row>
    <row r="23" spans="1:21" x14ac:dyDescent="0.25">
      <c r="A23" s="68" t="s">
        <v>158</v>
      </c>
      <c r="B23" s="68"/>
      <c r="C23" s="68"/>
      <c r="D23" s="40" t="s">
        <v>80</v>
      </c>
      <c r="E23" s="40" t="s">
        <v>159</v>
      </c>
      <c r="F23" s="43">
        <v>79492757</v>
      </c>
      <c r="G23" s="43">
        <v>0</v>
      </c>
      <c r="H23" s="43">
        <v>0</v>
      </c>
      <c r="I23" s="43">
        <v>0</v>
      </c>
      <c r="J23" s="43">
        <v>0</v>
      </c>
      <c r="K23" s="43">
        <v>79492757</v>
      </c>
      <c r="L23" s="97">
        <v>14649110</v>
      </c>
      <c r="M23" s="43">
        <v>13046487</v>
      </c>
      <c r="N23" s="43">
        <v>1602623</v>
      </c>
      <c r="O23" s="43">
        <v>14649110</v>
      </c>
      <c r="P23" s="97">
        <v>14649110</v>
      </c>
      <c r="Q23" s="6">
        <v>18.428232398581923</v>
      </c>
      <c r="R23" s="43">
        <v>13046487</v>
      </c>
      <c r="S23" s="43">
        <v>0</v>
      </c>
      <c r="T23" s="43">
        <v>13046487</v>
      </c>
      <c r="U23" s="43">
        <v>64843647</v>
      </c>
    </row>
    <row r="24" spans="1:21" x14ac:dyDescent="0.25">
      <c r="A24" s="68" t="s">
        <v>160</v>
      </c>
      <c r="B24" s="68"/>
      <c r="C24" s="68"/>
      <c r="D24" s="40" t="s">
        <v>80</v>
      </c>
      <c r="E24" s="40" t="s">
        <v>161</v>
      </c>
      <c r="F24" s="43">
        <v>38291709</v>
      </c>
      <c r="G24" s="43">
        <v>11200000</v>
      </c>
      <c r="H24" s="43">
        <v>0</v>
      </c>
      <c r="I24" s="43">
        <v>0</v>
      </c>
      <c r="J24" s="43">
        <v>0</v>
      </c>
      <c r="K24" s="43">
        <v>49491709</v>
      </c>
      <c r="L24" s="97">
        <v>27546289</v>
      </c>
      <c r="M24" s="43">
        <v>26638671</v>
      </c>
      <c r="N24" s="43">
        <v>907618</v>
      </c>
      <c r="O24" s="43">
        <v>27546289</v>
      </c>
      <c r="P24" s="97">
        <v>27546289</v>
      </c>
      <c r="Q24" s="6">
        <v>55.6583911862894</v>
      </c>
      <c r="R24" s="43">
        <v>26638671</v>
      </c>
      <c r="S24" s="43">
        <v>0</v>
      </c>
      <c r="T24" s="43">
        <v>26638671</v>
      </c>
      <c r="U24" s="43">
        <v>21945420</v>
      </c>
    </row>
    <row r="25" spans="1:21" x14ac:dyDescent="0.25">
      <c r="A25" s="68" t="s">
        <v>162</v>
      </c>
      <c r="B25" s="68"/>
      <c r="C25" s="68"/>
      <c r="D25" s="40" t="s">
        <v>80</v>
      </c>
      <c r="E25" s="40" t="s">
        <v>163</v>
      </c>
      <c r="F25" s="43">
        <v>38291709</v>
      </c>
      <c r="G25" s="43">
        <v>16000000</v>
      </c>
      <c r="H25" s="43">
        <v>0</v>
      </c>
      <c r="I25" s="43">
        <v>0</v>
      </c>
      <c r="J25" s="43">
        <v>0</v>
      </c>
      <c r="K25" s="43">
        <v>54291709</v>
      </c>
      <c r="L25" s="97">
        <v>44804025</v>
      </c>
      <c r="M25" s="43">
        <v>43469143</v>
      </c>
      <c r="N25" s="43">
        <v>1334882</v>
      </c>
      <c r="O25" s="43">
        <v>44804025</v>
      </c>
      <c r="P25" s="97">
        <v>44804025</v>
      </c>
      <c r="Q25" s="6">
        <v>82.524617156553305</v>
      </c>
      <c r="R25" s="43">
        <v>43469143</v>
      </c>
      <c r="S25" s="43">
        <v>0</v>
      </c>
      <c r="T25" s="43">
        <v>43469143</v>
      </c>
      <c r="U25" s="43">
        <v>9487684</v>
      </c>
    </row>
    <row r="26" spans="1:21" x14ac:dyDescent="0.25">
      <c r="A26" s="68" t="s">
        <v>164</v>
      </c>
      <c r="B26" s="68"/>
      <c r="C26" s="68"/>
      <c r="D26" s="40" t="s">
        <v>80</v>
      </c>
      <c r="E26" s="40" t="s">
        <v>165</v>
      </c>
      <c r="F26" s="43">
        <v>4828794</v>
      </c>
      <c r="G26" s="43">
        <v>0</v>
      </c>
      <c r="H26" s="43">
        <v>0</v>
      </c>
      <c r="I26" s="43">
        <v>274395</v>
      </c>
      <c r="J26" s="43">
        <v>0</v>
      </c>
      <c r="K26" s="43">
        <v>5103189</v>
      </c>
      <c r="L26" s="97">
        <v>3456462</v>
      </c>
      <c r="M26" s="43">
        <v>3340416</v>
      </c>
      <c r="N26" s="43">
        <v>116046</v>
      </c>
      <c r="O26" s="43">
        <v>3456462</v>
      </c>
      <c r="P26" s="97">
        <v>3456462</v>
      </c>
      <c r="Q26" s="6">
        <v>67.731412651971155</v>
      </c>
      <c r="R26" s="43">
        <v>3340416</v>
      </c>
      <c r="S26" s="43">
        <v>0</v>
      </c>
      <c r="T26" s="43">
        <v>3340416</v>
      </c>
      <c r="U26" s="43">
        <v>1646727</v>
      </c>
    </row>
    <row r="27" spans="1:21" ht="16.5" x14ac:dyDescent="0.25">
      <c r="A27" s="68" t="s">
        <v>166</v>
      </c>
      <c r="B27" s="68"/>
      <c r="C27" s="68"/>
      <c r="D27" s="40" t="s">
        <v>80</v>
      </c>
      <c r="E27" s="40" t="s">
        <v>167</v>
      </c>
      <c r="F27" s="43">
        <v>25351170</v>
      </c>
      <c r="G27" s="43">
        <v>0</v>
      </c>
      <c r="H27" s="43">
        <v>0</v>
      </c>
      <c r="I27" s="43">
        <v>0</v>
      </c>
      <c r="J27" s="43">
        <v>0</v>
      </c>
      <c r="K27" s="43">
        <v>25351170</v>
      </c>
      <c r="L27" s="97">
        <v>18483050</v>
      </c>
      <c r="M27" s="43">
        <v>17612702</v>
      </c>
      <c r="N27" s="43">
        <v>870348</v>
      </c>
      <c r="O27" s="43">
        <v>18483050</v>
      </c>
      <c r="P27" s="97">
        <v>18483050</v>
      </c>
      <c r="Q27" s="6">
        <v>72.908074854138874</v>
      </c>
      <c r="R27" s="43">
        <v>17612702</v>
      </c>
      <c r="S27" s="43">
        <v>0</v>
      </c>
      <c r="T27" s="43">
        <v>17612702</v>
      </c>
      <c r="U27" s="43">
        <v>6868120</v>
      </c>
    </row>
    <row r="28" spans="1:21" x14ac:dyDescent="0.25">
      <c r="A28" s="68" t="s">
        <v>168</v>
      </c>
      <c r="B28" s="68"/>
      <c r="C28" s="68"/>
      <c r="D28" s="40" t="s">
        <v>80</v>
      </c>
      <c r="E28" s="40" t="s">
        <v>169</v>
      </c>
      <c r="F28" s="43">
        <v>37124356</v>
      </c>
      <c r="G28" s="43">
        <v>0</v>
      </c>
      <c r="H28" s="43">
        <v>0</v>
      </c>
      <c r="I28" s="43">
        <v>0</v>
      </c>
      <c r="J28" s="43">
        <v>0</v>
      </c>
      <c r="K28" s="43">
        <v>37124356</v>
      </c>
      <c r="L28" s="97">
        <v>29618444</v>
      </c>
      <c r="M28" s="43">
        <v>29387394</v>
      </c>
      <c r="N28" s="43">
        <v>231050</v>
      </c>
      <c r="O28" s="43">
        <v>29618444</v>
      </c>
      <c r="P28" s="97">
        <v>29618444</v>
      </c>
      <c r="Q28" s="6">
        <v>79.781704496099536</v>
      </c>
      <c r="R28" s="43">
        <v>29387394</v>
      </c>
      <c r="S28" s="43">
        <v>0</v>
      </c>
      <c r="T28" s="43">
        <v>29387394</v>
      </c>
      <c r="U28" s="43">
        <v>7505912</v>
      </c>
    </row>
    <row r="29" spans="1:21" x14ac:dyDescent="0.25">
      <c r="A29" s="68" t="s">
        <v>170</v>
      </c>
      <c r="B29" s="68"/>
      <c r="C29" s="68"/>
      <c r="D29" s="40" t="s">
        <v>80</v>
      </c>
      <c r="E29" s="40" t="s">
        <v>171</v>
      </c>
      <c r="F29" s="43">
        <v>87098195</v>
      </c>
      <c r="G29" s="43">
        <v>0</v>
      </c>
      <c r="H29" s="43">
        <v>0</v>
      </c>
      <c r="I29" s="43">
        <v>0</v>
      </c>
      <c r="J29" s="43">
        <v>0</v>
      </c>
      <c r="K29" s="43">
        <v>87098195</v>
      </c>
      <c r="L29" s="97">
        <v>75021747</v>
      </c>
      <c r="M29" s="43">
        <v>73579387</v>
      </c>
      <c r="N29" s="43">
        <v>1442360</v>
      </c>
      <c r="O29" s="43">
        <v>75021747</v>
      </c>
      <c r="P29" s="97">
        <v>75021747</v>
      </c>
      <c r="Q29" s="6">
        <v>86.134674777129419</v>
      </c>
      <c r="R29" s="43">
        <v>73579387</v>
      </c>
      <c r="S29" s="43">
        <v>0</v>
      </c>
      <c r="T29" s="43">
        <v>73579387</v>
      </c>
      <c r="U29" s="43">
        <v>12076448</v>
      </c>
    </row>
    <row r="30" spans="1:21" x14ac:dyDescent="0.25">
      <c r="A30" s="68" t="s">
        <v>172</v>
      </c>
      <c r="B30" s="68"/>
      <c r="C30" s="68"/>
      <c r="D30" s="40" t="s">
        <v>80</v>
      </c>
      <c r="E30" s="40" t="s">
        <v>173</v>
      </c>
      <c r="F30" s="43">
        <v>10451783</v>
      </c>
      <c r="G30" s="43">
        <v>0</v>
      </c>
      <c r="H30" s="43">
        <v>0</v>
      </c>
      <c r="I30" s="43">
        <v>0</v>
      </c>
      <c r="J30" s="43">
        <v>0</v>
      </c>
      <c r="K30" s="43">
        <v>10451783</v>
      </c>
      <c r="L30" s="97">
        <v>8238125</v>
      </c>
      <c r="M30" s="43">
        <v>8108313</v>
      </c>
      <c r="N30" s="43">
        <v>129812</v>
      </c>
      <c r="O30" s="43">
        <v>8238125</v>
      </c>
      <c r="P30" s="97">
        <v>8238125</v>
      </c>
      <c r="Q30" s="6">
        <v>78.820283582236641</v>
      </c>
      <c r="R30" s="43">
        <v>8108313</v>
      </c>
      <c r="S30" s="43">
        <v>0</v>
      </c>
      <c r="T30" s="43">
        <v>8108313</v>
      </c>
      <c r="U30" s="43">
        <v>2213658</v>
      </c>
    </row>
    <row r="31" spans="1:21" x14ac:dyDescent="0.25">
      <c r="A31" s="68" t="s">
        <v>174</v>
      </c>
      <c r="B31" s="68"/>
      <c r="C31" s="68"/>
      <c r="D31" s="40" t="s">
        <v>80</v>
      </c>
      <c r="E31" s="40" t="s">
        <v>175</v>
      </c>
      <c r="F31" s="43">
        <v>22620400</v>
      </c>
      <c r="G31" s="43">
        <v>0</v>
      </c>
      <c r="H31" s="43">
        <v>20000000</v>
      </c>
      <c r="I31" s="43">
        <v>47500000</v>
      </c>
      <c r="J31" s="43">
        <v>19754666</v>
      </c>
      <c r="K31" s="43">
        <v>30365734</v>
      </c>
      <c r="L31" s="97">
        <v>0</v>
      </c>
      <c r="M31" s="43">
        <v>0</v>
      </c>
      <c r="N31" s="43">
        <v>0</v>
      </c>
      <c r="O31" s="43">
        <v>0</v>
      </c>
      <c r="P31" s="97">
        <v>0</v>
      </c>
      <c r="Q31" s="6">
        <v>0</v>
      </c>
      <c r="R31" s="43">
        <v>0</v>
      </c>
      <c r="S31" s="43">
        <v>0</v>
      </c>
      <c r="T31" s="43">
        <v>0</v>
      </c>
      <c r="U31" s="43">
        <v>30365734</v>
      </c>
    </row>
    <row r="32" spans="1:21" x14ac:dyDescent="0.25">
      <c r="A32" s="68" t="s">
        <v>176</v>
      </c>
      <c r="B32" s="68"/>
      <c r="C32" s="68"/>
      <c r="D32" s="40" t="s">
        <v>80</v>
      </c>
      <c r="E32" s="40" t="s">
        <v>177</v>
      </c>
      <c r="F32" s="43">
        <v>3084600</v>
      </c>
      <c r="G32" s="43">
        <v>0</v>
      </c>
      <c r="H32" s="43">
        <v>0</v>
      </c>
      <c r="I32" s="43">
        <v>0</v>
      </c>
      <c r="J32" s="43">
        <v>2000000</v>
      </c>
      <c r="K32" s="43">
        <v>1084600</v>
      </c>
      <c r="L32" s="97">
        <v>0</v>
      </c>
      <c r="M32" s="43">
        <v>0</v>
      </c>
      <c r="N32" s="43">
        <v>0</v>
      </c>
      <c r="O32" s="43">
        <v>0</v>
      </c>
      <c r="P32" s="97">
        <v>0</v>
      </c>
      <c r="Q32" s="6">
        <v>0</v>
      </c>
      <c r="R32" s="43">
        <v>0</v>
      </c>
      <c r="S32" s="43">
        <v>0</v>
      </c>
      <c r="T32" s="43">
        <v>0</v>
      </c>
      <c r="U32" s="43">
        <v>1084600</v>
      </c>
    </row>
    <row r="33" spans="1:21" x14ac:dyDescent="0.25">
      <c r="A33" s="68" t="s">
        <v>178</v>
      </c>
      <c r="B33" s="68"/>
      <c r="C33" s="68"/>
      <c r="D33" s="40"/>
      <c r="E33" s="40" t="s">
        <v>179</v>
      </c>
      <c r="F33" s="43">
        <v>237455160</v>
      </c>
      <c r="G33" s="43">
        <v>0</v>
      </c>
      <c r="H33" s="43">
        <v>36800000</v>
      </c>
      <c r="I33" s="43">
        <v>437819473</v>
      </c>
      <c r="J33" s="43">
        <v>271648611</v>
      </c>
      <c r="K33" s="43">
        <v>366826022</v>
      </c>
      <c r="L33" s="97">
        <v>346826022</v>
      </c>
      <c r="M33" s="43">
        <v>346826022</v>
      </c>
      <c r="N33" s="43">
        <v>0</v>
      </c>
      <c r="O33" s="43">
        <v>346826022</v>
      </c>
      <c r="P33" s="97">
        <v>229034642</v>
      </c>
      <c r="Q33" s="6">
        <v>94.547824090843804</v>
      </c>
      <c r="R33" s="43">
        <v>188291876</v>
      </c>
      <c r="S33" s="43">
        <v>40742766</v>
      </c>
      <c r="T33" s="43">
        <v>229034642</v>
      </c>
      <c r="U33" s="43">
        <v>20000000</v>
      </c>
    </row>
    <row r="34" spans="1:21" x14ac:dyDescent="0.25">
      <c r="A34" s="68" t="s">
        <v>180</v>
      </c>
      <c r="B34" s="68"/>
      <c r="C34" s="68"/>
      <c r="D34" s="40" t="s">
        <v>80</v>
      </c>
      <c r="E34" s="40" t="s">
        <v>181</v>
      </c>
      <c r="F34" s="43">
        <v>237455160</v>
      </c>
      <c r="G34" s="43">
        <v>0</v>
      </c>
      <c r="H34" s="43">
        <v>36800000</v>
      </c>
      <c r="I34" s="43">
        <v>437819473</v>
      </c>
      <c r="J34" s="43">
        <v>271648611</v>
      </c>
      <c r="K34" s="43">
        <v>366826022</v>
      </c>
      <c r="L34" s="97">
        <v>346826022</v>
      </c>
      <c r="M34" s="43">
        <v>346826022</v>
      </c>
      <c r="N34" s="43">
        <v>0</v>
      </c>
      <c r="O34" s="43">
        <v>346826022</v>
      </c>
      <c r="P34" s="97">
        <v>229034642</v>
      </c>
      <c r="Q34" s="6">
        <v>94.547824090843804</v>
      </c>
      <c r="R34" s="43">
        <v>188291876</v>
      </c>
      <c r="S34" s="43">
        <v>40742766</v>
      </c>
      <c r="T34" s="43">
        <v>229034642</v>
      </c>
      <c r="U34" s="43">
        <v>20000000</v>
      </c>
    </row>
    <row r="35" spans="1:21" x14ac:dyDescent="0.25">
      <c r="A35" s="68" t="s">
        <v>182</v>
      </c>
      <c r="B35" s="68"/>
      <c r="C35" s="68"/>
      <c r="D35" s="40"/>
      <c r="E35" s="40" t="s">
        <v>183</v>
      </c>
      <c r="F35" s="43">
        <v>122710617</v>
      </c>
      <c r="G35" s="43">
        <v>0</v>
      </c>
      <c r="H35" s="43">
        <v>0</v>
      </c>
      <c r="I35" s="43">
        <v>0</v>
      </c>
      <c r="J35" s="43">
        <v>0</v>
      </c>
      <c r="K35" s="43">
        <v>122710617</v>
      </c>
      <c r="L35" s="97">
        <v>94412148</v>
      </c>
      <c r="M35" s="43">
        <v>75392848</v>
      </c>
      <c r="N35" s="43">
        <v>19019300</v>
      </c>
      <c r="O35" s="43">
        <v>94412148</v>
      </c>
      <c r="P35" s="97">
        <v>94412148</v>
      </c>
      <c r="Q35" s="6">
        <v>76.938858517841197</v>
      </c>
      <c r="R35" s="43">
        <v>75392848</v>
      </c>
      <c r="S35" s="43">
        <v>9825700</v>
      </c>
      <c r="T35" s="43">
        <v>85218548</v>
      </c>
      <c r="U35" s="43">
        <v>28298469</v>
      </c>
    </row>
    <row r="36" spans="1:21" x14ac:dyDescent="0.25">
      <c r="A36" s="68" t="s">
        <v>184</v>
      </c>
      <c r="B36" s="68"/>
      <c r="C36" s="68"/>
      <c r="D36" s="40" t="s">
        <v>80</v>
      </c>
      <c r="E36" s="40" t="s">
        <v>185</v>
      </c>
      <c r="F36" s="43">
        <v>13606402</v>
      </c>
      <c r="G36" s="43">
        <v>0</v>
      </c>
      <c r="H36" s="43">
        <v>0</v>
      </c>
      <c r="I36" s="43">
        <v>0</v>
      </c>
      <c r="J36" s="43">
        <v>0</v>
      </c>
      <c r="K36" s="43">
        <v>13606402</v>
      </c>
      <c r="L36" s="97">
        <v>9879060</v>
      </c>
      <c r="M36" s="43">
        <v>7855760</v>
      </c>
      <c r="N36" s="43">
        <v>2023300</v>
      </c>
      <c r="O36" s="43">
        <v>9879060</v>
      </c>
      <c r="P36" s="97">
        <v>9879060</v>
      </c>
      <c r="Q36" s="6">
        <v>72.605968866714363</v>
      </c>
      <c r="R36" s="43">
        <v>7855760</v>
      </c>
      <c r="S36" s="43">
        <v>1039500</v>
      </c>
      <c r="T36" s="43">
        <v>8895260</v>
      </c>
      <c r="U36" s="43">
        <v>3727342</v>
      </c>
    </row>
    <row r="37" spans="1:21" x14ac:dyDescent="0.25">
      <c r="A37" s="68" t="s">
        <v>186</v>
      </c>
      <c r="B37" s="68"/>
      <c r="C37" s="68"/>
      <c r="D37" s="40" t="s">
        <v>80</v>
      </c>
      <c r="E37" s="40" t="s">
        <v>187</v>
      </c>
      <c r="F37" s="43">
        <v>104301955</v>
      </c>
      <c r="G37" s="43">
        <v>0</v>
      </c>
      <c r="H37" s="43">
        <v>0</v>
      </c>
      <c r="I37" s="43">
        <v>0</v>
      </c>
      <c r="J37" s="43">
        <v>0</v>
      </c>
      <c r="K37" s="43">
        <v>104301955</v>
      </c>
      <c r="L37" s="97">
        <v>81440788</v>
      </c>
      <c r="M37" s="43">
        <v>64803188</v>
      </c>
      <c r="N37" s="43">
        <v>16637600</v>
      </c>
      <c r="O37" s="43">
        <v>81440788</v>
      </c>
      <c r="P37" s="97">
        <v>81440788</v>
      </c>
      <c r="Q37" s="6">
        <v>78.081746406383274</v>
      </c>
      <c r="R37" s="43">
        <v>64803188</v>
      </c>
      <c r="S37" s="43">
        <v>8427800</v>
      </c>
      <c r="T37" s="43">
        <v>73230988</v>
      </c>
      <c r="U37" s="43">
        <v>22861167</v>
      </c>
    </row>
    <row r="38" spans="1:21" x14ac:dyDescent="0.25">
      <c r="A38" s="68" t="s">
        <v>188</v>
      </c>
      <c r="B38" s="68"/>
      <c r="C38" s="68"/>
      <c r="D38" s="40" t="s">
        <v>80</v>
      </c>
      <c r="E38" s="40" t="s">
        <v>189</v>
      </c>
      <c r="F38" s="43">
        <v>4802260</v>
      </c>
      <c r="G38" s="43">
        <v>0</v>
      </c>
      <c r="H38" s="43">
        <v>0</v>
      </c>
      <c r="I38" s="43">
        <v>0</v>
      </c>
      <c r="J38" s="43">
        <v>0</v>
      </c>
      <c r="K38" s="43">
        <v>4802260</v>
      </c>
      <c r="L38" s="97">
        <v>3092300</v>
      </c>
      <c r="M38" s="43">
        <v>2733900</v>
      </c>
      <c r="N38" s="43">
        <v>358400</v>
      </c>
      <c r="O38" s="43">
        <v>3092300</v>
      </c>
      <c r="P38" s="97">
        <v>3092300</v>
      </c>
      <c r="Q38" s="6">
        <v>64.39259848488004</v>
      </c>
      <c r="R38" s="43">
        <v>2733900</v>
      </c>
      <c r="S38" s="43">
        <v>358400</v>
      </c>
      <c r="T38" s="43">
        <v>3092300</v>
      </c>
      <c r="U38" s="43">
        <v>1709960</v>
      </c>
    </row>
    <row r="39" spans="1:21" x14ac:dyDescent="0.25">
      <c r="A39" s="68" t="s">
        <v>190</v>
      </c>
      <c r="B39" s="68"/>
      <c r="C39" s="68"/>
      <c r="D39" s="40"/>
      <c r="E39" s="40" t="s">
        <v>191</v>
      </c>
      <c r="F39" s="43">
        <v>57385394</v>
      </c>
      <c r="G39" s="43">
        <v>0</v>
      </c>
      <c r="H39" s="43">
        <v>0</v>
      </c>
      <c r="I39" s="43">
        <v>0</v>
      </c>
      <c r="J39" s="43">
        <v>0</v>
      </c>
      <c r="K39" s="43">
        <v>57385394</v>
      </c>
      <c r="L39" s="97">
        <v>37728800</v>
      </c>
      <c r="M39" s="43">
        <v>30853700</v>
      </c>
      <c r="N39" s="43">
        <v>6875100</v>
      </c>
      <c r="O39" s="43">
        <v>37728800</v>
      </c>
      <c r="P39" s="97">
        <v>37728800</v>
      </c>
      <c r="Q39" s="6">
        <v>65.746346535496471</v>
      </c>
      <c r="R39" s="43">
        <v>30853700</v>
      </c>
      <c r="S39" s="43">
        <v>3583100</v>
      </c>
      <c r="T39" s="43">
        <v>34436800</v>
      </c>
      <c r="U39" s="43">
        <v>19656594</v>
      </c>
    </row>
    <row r="40" spans="1:21" x14ac:dyDescent="0.25">
      <c r="A40" s="68" t="s">
        <v>192</v>
      </c>
      <c r="B40" s="68"/>
      <c r="C40" s="68"/>
      <c r="D40" s="40" t="s">
        <v>80</v>
      </c>
      <c r="E40" s="40" t="s">
        <v>193</v>
      </c>
      <c r="F40" s="43">
        <v>44839250</v>
      </c>
      <c r="G40" s="43">
        <v>0</v>
      </c>
      <c r="H40" s="43">
        <v>0</v>
      </c>
      <c r="I40" s="43">
        <v>0</v>
      </c>
      <c r="J40" s="43">
        <v>0</v>
      </c>
      <c r="K40" s="43">
        <v>44839250</v>
      </c>
      <c r="L40" s="97">
        <v>30506800</v>
      </c>
      <c r="M40" s="43">
        <v>24789600</v>
      </c>
      <c r="N40" s="43">
        <v>5717200</v>
      </c>
      <c r="O40" s="43">
        <v>30506800</v>
      </c>
      <c r="P40" s="97">
        <v>30506800</v>
      </c>
      <c r="Q40" s="6">
        <v>68.035928344028946</v>
      </c>
      <c r="R40" s="43">
        <v>24789600</v>
      </c>
      <c r="S40" s="43">
        <v>3004100</v>
      </c>
      <c r="T40" s="43">
        <v>27793700</v>
      </c>
      <c r="U40" s="43">
        <v>14332450</v>
      </c>
    </row>
    <row r="41" spans="1:21" x14ac:dyDescent="0.25">
      <c r="A41" s="68" t="s">
        <v>194</v>
      </c>
      <c r="B41" s="68"/>
      <c r="C41" s="68"/>
      <c r="D41" s="40" t="s">
        <v>80</v>
      </c>
      <c r="E41" s="40" t="s">
        <v>195</v>
      </c>
      <c r="F41" s="43">
        <v>6180484</v>
      </c>
      <c r="G41" s="43">
        <v>0</v>
      </c>
      <c r="H41" s="43">
        <v>0</v>
      </c>
      <c r="I41" s="43">
        <v>0</v>
      </c>
      <c r="J41" s="43">
        <v>0</v>
      </c>
      <c r="K41" s="43">
        <v>6180484</v>
      </c>
      <c r="L41" s="97">
        <v>4333000</v>
      </c>
      <c r="M41" s="43">
        <v>3638300</v>
      </c>
      <c r="N41" s="43">
        <v>694700</v>
      </c>
      <c r="O41" s="43">
        <v>4333000</v>
      </c>
      <c r="P41" s="97">
        <v>4333000</v>
      </c>
      <c r="Q41" s="6">
        <v>70.107777966903555</v>
      </c>
      <c r="R41" s="43">
        <v>3638300</v>
      </c>
      <c r="S41" s="43">
        <v>347400</v>
      </c>
      <c r="T41" s="43">
        <v>3985700</v>
      </c>
      <c r="U41" s="43">
        <v>1847484</v>
      </c>
    </row>
    <row r="42" spans="1:21" x14ac:dyDescent="0.25">
      <c r="A42" s="68" t="s">
        <v>196</v>
      </c>
      <c r="B42" s="68"/>
      <c r="C42" s="68"/>
      <c r="D42" s="40" t="s">
        <v>80</v>
      </c>
      <c r="E42" s="40" t="s">
        <v>197</v>
      </c>
      <c r="F42" s="43">
        <v>6365660</v>
      </c>
      <c r="G42" s="43">
        <v>0</v>
      </c>
      <c r="H42" s="43">
        <v>0</v>
      </c>
      <c r="I42" s="43">
        <v>0</v>
      </c>
      <c r="J42" s="43">
        <v>0</v>
      </c>
      <c r="K42" s="43">
        <v>6365660</v>
      </c>
      <c r="L42" s="97">
        <v>2889000</v>
      </c>
      <c r="M42" s="43">
        <v>2425800</v>
      </c>
      <c r="N42" s="43">
        <v>463200</v>
      </c>
      <c r="O42" s="43">
        <v>2889000</v>
      </c>
      <c r="P42" s="97">
        <v>2889000</v>
      </c>
      <c r="Q42" s="6">
        <v>45.384139272282845</v>
      </c>
      <c r="R42" s="43">
        <v>2425800</v>
      </c>
      <c r="S42" s="43">
        <v>231600</v>
      </c>
      <c r="T42" s="43">
        <v>2657400</v>
      </c>
      <c r="U42" s="43">
        <v>3476660</v>
      </c>
    </row>
    <row r="43" spans="1:21" x14ac:dyDescent="0.25">
      <c r="A43" s="68" t="s">
        <v>198</v>
      </c>
      <c r="B43" s="68"/>
      <c r="C43" s="68"/>
      <c r="D43" s="40"/>
      <c r="E43" s="40" t="s">
        <v>199</v>
      </c>
      <c r="F43" s="43">
        <v>94930396</v>
      </c>
      <c r="G43" s="43">
        <v>9600000</v>
      </c>
      <c r="H43" s="43">
        <v>0</v>
      </c>
      <c r="I43" s="43">
        <v>208304064.58000001</v>
      </c>
      <c r="J43" s="43">
        <v>64583934</v>
      </c>
      <c r="K43" s="43">
        <v>248250526.58000001</v>
      </c>
      <c r="L43" s="97">
        <v>69813339</v>
      </c>
      <c r="M43" s="43">
        <v>63938193</v>
      </c>
      <c r="N43" s="43">
        <v>5875146</v>
      </c>
      <c r="O43" s="43">
        <v>69813339</v>
      </c>
      <c r="P43" s="97">
        <v>69212376</v>
      </c>
      <c r="Q43" s="6">
        <v>28.122131284785937</v>
      </c>
      <c r="R43" s="43">
        <v>60389424</v>
      </c>
      <c r="S43" s="43">
        <v>8822952</v>
      </c>
      <c r="T43" s="43">
        <v>69212376</v>
      </c>
      <c r="U43" s="43">
        <v>178437187.58000001</v>
      </c>
    </row>
    <row r="44" spans="1:21" x14ac:dyDescent="0.25">
      <c r="A44" s="68" t="s">
        <v>200</v>
      </c>
      <c r="B44" s="68"/>
      <c r="C44" s="68"/>
      <c r="D44" s="40"/>
      <c r="E44" s="40" t="s">
        <v>201</v>
      </c>
      <c r="F44" s="43">
        <v>3000000</v>
      </c>
      <c r="G44" s="43">
        <v>500000</v>
      </c>
      <c r="H44" s="43">
        <v>0</v>
      </c>
      <c r="I44" s="43">
        <v>5000000</v>
      </c>
      <c r="J44" s="43">
        <v>0</v>
      </c>
      <c r="K44" s="43">
        <v>8500000</v>
      </c>
      <c r="L44" s="97">
        <v>6911698</v>
      </c>
      <c r="M44" s="43">
        <v>5411698</v>
      </c>
      <c r="N44" s="43">
        <v>1500000</v>
      </c>
      <c r="O44" s="43">
        <v>6911698</v>
      </c>
      <c r="P44" s="97">
        <v>6310735</v>
      </c>
      <c r="Q44" s="6">
        <v>81.314094117647059</v>
      </c>
      <c r="R44" s="43">
        <v>3560753</v>
      </c>
      <c r="S44" s="43">
        <v>2749982</v>
      </c>
      <c r="T44" s="43">
        <v>6310735</v>
      </c>
      <c r="U44" s="43">
        <v>1588302</v>
      </c>
    </row>
    <row r="45" spans="1:21" x14ac:dyDescent="0.25">
      <c r="A45" s="68" t="s">
        <v>202</v>
      </c>
      <c r="B45" s="68"/>
      <c r="C45" s="68"/>
      <c r="D45" s="40" t="s">
        <v>80</v>
      </c>
      <c r="E45" s="40" t="s">
        <v>203</v>
      </c>
      <c r="F45" s="43">
        <v>3000000</v>
      </c>
      <c r="G45" s="43">
        <v>500000</v>
      </c>
      <c r="H45" s="43">
        <v>0</v>
      </c>
      <c r="I45" s="43">
        <v>5000000</v>
      </c>
      <c r="J45" s="43">
        <v>0</v>
      </c>
      <c r="K45" s="43">
        <v>8500000</v>
      </c>
      <c r="L45" s="97">
        <v>6911698</v>
      </c>
      <c r="M45" s="43">
        <v>5411698</v>
      </c>
      <c r="N45" s="43">
        <v>1500000</v>
      </c>
      <c r="O45" s="43">
        <v>6911698</v>
      </c>
      <c r="P45" s="97">
        <v>6310735</v>
      </c>
      <c r="Q45" s="6">
        <v>81.314094117647059</v>
      </c>
      <c r="R45" s="43">
        <v>3560753</v>
      </c>
      <c r="S45" s="43">
        <v>2749982</v>
      </c>
      <c r="T45" s="43">
        <v>6310735</v>
      </c>
      <c r="U45" s="43">
        <v>1588302</v>
      </c>
    </row>
    <row r="46" spans="1:21" x14ac:dyDescent="0.25">
      <c r="A46" s="68" t="s">
        <v>204</v>
      </c>
      <c r="B46" s="68"/>
      <c r="C46" s="68"/>
      <c r="D46" s="40"/>
      <c r="E46" s="40" t="s">
        <v>205</v>
      </c>
      <c r="F46" s="43">
        <v>63259000</v>
      </c>
      <c r="G46" s="43">
        <v>9100000</v>
      </c>
      <c r="H46" s="43">
        <v>0</v>
      </c>
      <c r="I46" s="43">
        <v>29615429</v>
      </c>
      <c r="J46" s="43">
        <v>38563652</v>
      </c>
      <c r="K46" s="43">
        <v>63410777</v>
      </c>
      <c r="L46" s="97">
        <v>45303325</v>
      </c>
      <c r="M46" s="43">
        <v>43592920</v>
      </c>
      <c r="N46" s="43">
        <v>1710405</v>
      </c>
      <c r="O46" s="43">
        <v>45303325</v>
      </c>
      <c r="P46" s="97">
        <v>45303325</v>
      </c>
      <c r="Q46" s="6">
        <v>71.444204192609092</v>
      </c>
      <c r="R46" s="43">
        <v>42580920</v>
      </c>
      <c r="S46" s="43">
        <v>2722405</v>
      </c>
      <c r="T46" s="43">
        <v>45303325</v>
      </c>
      <c r="U46" s="43">
        <v>18107452</v>
      </c>
    </row>
    <row r="47" spans="1:21" x14ac:dyDescent="0.25">
      <c r="A47" s="68" t="s">
        <v>206</v>
      </c>
      <c r="B47" s="68"/>
      <c r="C47" s="68"/>
      <c r="D47" s="40" t="s">
        <v>80</v>
      </c>
      <c r="E47" s="40" t="s">
        <v>207</v>
      </c>
      <c r="F47" s="43">
        <v>37259000</v>
      </c>
      <c r="G47" s="43">
        <v>6600000</v>
      </c>
      <c r="H47" s="43">
        <v>0</v>
      </c>
      <c r="I47" s="43">
        <v>6002354</v>
      </c>
      <c r="J47" s="43">
        <v>0</v>
      </c>
      <c r="K47" s="43">
        <v>49861354</v>
      </c>
      <c r="L47" s="97">
        <v>36762625</v>
      </c>
      <c r="M47" s="43">
        <v>35197890</v>
      </c>
      <c r="N47" s="43">
        <v>1564735</v>
      </c>
      <c r="O47" s="43">
        <v>36762625</v>
      </c>
      <c r="P47" s="97">
        <v>36762625</v>
      </c>
      <c r="Q47" s="6">
        <v>73.729696550157854</v>
      </c>
      <c r="R47" s="43">
        <v>35197890</v>
      </c>
      <c r="S47" s="43">
        <v>1564735</v>
      </c>
      <c r="T47" s="43">
        <v>36762625</v>
      </c>
      <c r="U47" s="43">
        <v>13098729</v>
      </c>
    </row>
    <row r="48" spans="1:21" x14ac:dyDescent="0.25">
      <c r="A48" s="68" t="s">
        <v>208</v>
      </c>
      <c r="B48" s="68"/>
      <c r="C48" s="68"/>
      <c r="D48" s="40" t="s">
        <v>80</v>
      </c>
      <c r="E48" s="40" t="s">
        <v>209</v>
      </c>
      <c r="F48" s="43">
        <v>6000000</v>
      </c>
      <c r="G48" s="43">
        <v>0</v>
      </c>
      <c r="H48" s="43">
        <v>0</v>
      </c>
      <c r="I48" s="43">
        <v>15123652</v>
      </c>
      <c r="J48" s="43">
        <v>21123652</v>
      </c>
      <c r="K48" s="43">
        <v>0</v>
      </c>
      <c r="L48" s="97">
        <v>0</v>
      </c>
      <c r="M48" s="43">
        <v>0</v>
      </c>
      <c r="N48" s="43">
        <v>0</v>
      </c>
      <c r="O48" s="43">
        <v>0</v>
      </c>
      <c r="P48" s="97">
        <v>0</v>
      </c>
      <c r="Q48" s="6"/>
      <c r="R48" s="43">
        <v>0</v>
      </c>
      <c r="S48" s="43">
        <v>0</v>
      </c>
      <c r="T48" s="43">
        <v>0</v>
      </c>
      <c r="U48" s="43">
        <v>0</v>
      </c>
    </row>
    <row r="49" spans="1:21" x14ac:dyDescent="0.25">
      <c r="A49" s="68" t="s">
        <v>210</v>
      </c>
      <c r="B49" s="68"/>
      <c r="C49" s="68"/>
      <c r="D49" s="40" t="s">
        <v>80</v>
      </c>
      <c r="E49" s="40" t="s">
        <v>211</v>
      </c>
      <c r="F49" s="43">
        <v>2000000</v>
      </c>
      <c r="G49" s="43">
        <v>2500000</v>
      </c>
      <c r="H49" s="43">
        <v>0</v>
      </c>
      <c r="I49" s="43">
        <v>1965423</v>
      </c>
      <c r="J49" s="43">
        <v>0</v>
      </c>
      <c r="K49" s="43">
        <v>6465423</v>
      </c>
      <c r="L49" s="97">
        <v>1456700</v>
      </c>
      <c r="M49" s="43">
        <v>1311030</v>
      </c>
      <c r="N49" s="43">
        <v>145670</v>
      </c>
      <c r="O49" s="43">
        <v>1456700</v>
      </c>
      <c r="P49" s="97">
        <v>1456700</v>
      </c>
      <c r="Q49" s="6">
        <v>22.530621739675809</v>
      </c>
      <c r="R49" s="43">
        <v>1311030</v>
      </c>
      <c r="S49" s="43">
        <v>145670</v>
      </c>
      <c r="T49" s="43">
        <v>1456700</v>
      </c>
      <c r="U49" s="43">
        <v>5008723</v>
      </c>
    </row>
    <row r="50" spans="1:21" ht="16.5" x14ac:dyDescent="0.25">
      <c r="A50" s="68" t="s">
        <v>212</v>
      </c>
      <c r="B50" s="68"/>
      <c r="C50" s="68"/>
      <c r="D50" s="40" t="s">
        <v>80</v>
      </c>
      <c r="E50" s="40" t="s">
        <v>213</v>
      </c>
      <c r="F50" s="43">
        <v>14000000</v>
      </c>
      <c r="G50" s="43">
        <v>0</v>
      </c>
      <c r="H50" s="43">
        <v>0</v>
      </c>
      <c r="I50" s="43">
        <v>0</v>
      </c>
      <c r="J50" s="43">
        <v>6916000</v>
      </c>
      <c r="K50" s="43">
        <v>7084000</v>
      </c>
      <c r="L50" s="97">
        <v>7084000</v>
      </c>
      <c r="M50" s="43">
        <v>7084000</v>
      </c>
      <c r="N50" s="43">
        <v>0</v>
      </c>
      <c r="O50" s="43">
        <v>7084000</v>
      </c>
      <c r="P50" s="97">
        <v>7084000</v>
      </c>
      <c r="Q50" s="6">
        <v>100</v>
      </c>
      <c r="R50" s="43">
        <v>6072000</v>
      </c>
      <c r="S50" s="43">
        <v>1012000</v>
      </c>
      <c r="T50" s="43">
        <v>7084000</v>
      </c>
      <c r="U50" s="43">
        <v>0</v>
      </c>
    </row>
    <row r="51" spans="1:21" x14ac:dyDescent="0.25">
      <c r="A51" s="68" t="s">
        <v>214</v>
      </c>
      <c r="B51" s="68"/>
      <c r="C51" s="68"/>
      <c r="D51" s="40" t="s">
        <v>80</v>
      </c>
      <c r="E51" s="40" t="s">
        <v>215</v>
      </c>
      <c r="F51" s="43">
        <v>4000000</v>
      </c>
      <c r="G51" s="43">
        <v>0</v>
      </c>
      <c r="H51" s="43">
        <v>0</v>
      </c>
      <c r="I51" s="43">
        <v>6524000</v>
      </c>
      <c r="J51" s="43">
        <v>10524000</v>
      </c>
      <c r="K51" s="43">
        <v>0</v>
      </c>
      <c r="L51" s="97">
        <v>0</v>
      </c>
      <c r="M51" s="43">
        <v>0</v>
      </c>
      <c r="N51" s="43">
        <v>0</v>
      </c>
      <c r="O51" s="43">
        <v>0</v>
      </c>
      <c r="P51" s="97">
        <v>0</v>
      </c>
      <c r="Q51" s="6"/>
      <c r="R51" s="43">
        <v>0</v>
      </c>
      <c r="S51" s="43">
        <v>0</v>
      </c>
      <c r="T51" s="43">
        <v>0</v>
      </c>
      <c r="U51" s="43">
        <v>0</v>
      </c>
    </row>
    <row r="52" spans="1:21" x14ac:dyDescent="0.25">
      <c r="A52" s="68" t="s">
        <v>216</v>
      </c>
      <c r="B52" s="68"/>
      <c r="C52" s="68"/>
      <c r="D52" s="40"/>
      <c r="E52" s="40" t="s">
        <v>217</v>
      </c>
      <c r="F52" s="43">
        <v>24966396</v>
      </c>
      <c r="G52" s="43">
        <v>0</v>
      </c>
      <c r="H52" s="43">
        <v>0</v>
      </c>
      <c r="I52" s="43">
        <v>124396635.58</v>
      </c>
      <c r="J52" s="43">
        <v>5209902</v>
      </c>
      <c r="K52" s="43">
        <v>144153129.58000001</v>
      </c>
      <c r="L52" s="97">
        <v>13893119</v>
      </c>
      <c r="M52" s="43">
        <v>11539378</v>
      </c>
      <c r="N52" s="43">
        <v>2353741</v>
      </c>
      <c r="O52" s="43">
        <v>13893119</v>
      </c>
      <c r="P52" s="97">
        <v>13893119</v>
      </c>
      <c r="Q52" s="6">
        <v>9.6377505229879858</v>
      </c>
      <c r="R52" s="43">
        <v>10853554</v>
      </c>
      <c r="S52" s="43">
        <v>3039565</v>
      </c>
      <c r="T52" s="43">
        <v>13893119</v>
      </c>
      <c r="U52" s="43">
        <v>130260010.58</v>
      </c>
    </row>
    <row r="53" spans="1:21" x14ac:dyDescent="0.25">
      <c r="A53" s="68" t="s">
        <v>218</v>
      </c>
      <c r="B53" s="68"/>
      <c r="C53" s="68"/>
      <c r="D53" s="40" t="s">
        <v>80</v>
      </c>
      <c r="E53" s="40" t="s">
        <v>219</v>
      </c>
      <c r="F53" s="43">
        <v>10000000</v>
      </c>
      <c r="G53" s="43">
        <v>0</v>
      </c>
      <c r="H53" s="43">
        <v>0</v>
      </c>
      <c r="I53" s="43">
        <v>8565222.5800000001</v>
      </c>
      <c r="J53" s="43">
        <v>5209902</v>
      </c>
      <c r="K53" s="43">
        <v>13355320.58</v>
      </c>
      <c r="L53" s="97">
        <v>12182025</v>
      </c>
      <c r="M53" s="43">
        <v>11539378</v>
      </c>
      <c r="N53" s="43">
        <v>642647</v>
      </c>
      <c r="O53" s="43">
        <v>12182025</v>
      </c>
      <c r="P53" s="97">
        <v>12182025</v>
      </c>
      <c r="Q53" s="6">
        <v>91.214770375807774</v>
      </c>
      <c r="R53" s="43">
        <v>10853554</v>
      </c>
      <c r="S53" s="43">
        <v>1328471</v>
      </c>
      <c r="T53" s="43">
        <v>12182025</v>
      </c>
      <c r="U53" s="43">
        <v>1173295.58</v>
      </c>
    </row>
    <row r="54" spans="1:21" x14ac:dyDescent="0.25">
      <c r="A54" s="68" t="s">
        <v>220</v>
      </c>
      <c r="B54" s="68"/>
      <c r="C54" s="68"/>
      <c r="D54" s="40" t="s">
        <v>80</v>
      </c>
      <c r="E54" s="40" t="s">
        <v>221</v>
      </c>
      <c r="F54" s="43">
        <v>14966396</v>
      </c>
      <c r="G54" s="43">
        <v>0</v>
      </c>
      <c r="H54" s="43">
        <v>0</v>
      </c>
      <c r="I54" s="43">
        <v>115831413</v>
      </c>
      <c r="J54" s="43">
        <v>0</v>
      </c>
      <c r="K54" s="43">
        <v>130797809</v>
      </c>
      <c r="L54" s="97">
        <v>1711094</v>
      </c>
      <c r="M54" s="43">
        <v>0</v>
      </c>
      <c r="N54" s="43">
        <v>1711094</v>
      </c>
      <c r="O54" s="43">
        <v>1711094</v>
      </c>
      <c r="P54" s="97">
        <v>1711094</v>
      </c>
      <c r="Q54" s="6">
        <v>1.3081977542911287</v>
      </c>
      <c r="R54" s="43">
        <v>0</v>
      </c>
      <c r="S54" s="43">
        <v>1711094</v>
      </c>
      <c r="T54" s="43">
        <v>1711094</v>
      </c>
      <c r="U54" s="43">
        <v>129086715</v>
      </c>
    </row>
    <row r="55" spans="1:21" x14ac:dyDescent="0.25">
      <c r="A55" s="68" t="s">
        <v>222</v>
      </c>
      <c r="B55" s="68"/>
      <c r="C55" s="68"/>
      <c r="D55" s="40"/>
      <c r="E55" s="40" t="s">
        <v>223</v>
      </c>
      <c r="F55" s="43">
        <v>3705000</v>
      </c>
      <c r="G55" s="43">
        <v>0</v>
      </c>
      <c r="H55" s="43">
        <v>0</v>
      </c>
      <c r="I55" s="43">
        <v>13060000</v>
      </c>
      <c r="J55" s="43">
        <v>8359800</v>
      </c>
      <c r="K55" s="43">
        <v>8405200</v>
      </c>
      <c r="L55" s="97">
        <v>3394197</v>
      </c>
      <c r="M55" s="43">
        <v>3394197</v>
      </c>
      <c r="N55" s="43">
        <v>0</v>
      </c>
      <c r="O55" s="43">
        <v>3394197</v>
      </c>
      <c r="P55" s="97">
        <v>3394197</v>
      </c>
      <c r="Q55" s="6">
        <v>40.382108694617621</v>
      </c>
      <c r="R55" s="43">
        <v>3394197</v>
      </c>
      <c r="S55" s="43">
        <v>0</v>
      </c>
      <c r="T55" s="43">
        <v>3394197</v>
      </c>
      <c r="U55" s="43">
        <v>5011003</v>
      </c>
    </row>
    <row r="56" spans="1:21" x14ac:dyDescent="0.25">
      <c r="A56" s="68" t="s">
        <v>224</v>
      </c>
      <c r="B56" s="68"/>
      <c r="C56" s="68"/>
      <c r="D56" s="40" t="s">
        <v>80</v>
      </c>
      <c r="E56" s="40" t="s">
        <v>225</v>
      </c>
      <c r="F56" s="43">
        <v>1855000</v>
      </c>
      <c r="G56" s="43">
        <v>0</v>
      </c>
      <c r="H56" s="43">
        <v>0</v>
      </c>
      <c r="I56" s="43">
        <v>0</v>
      </c>
      <c r="J56" s="43">
        <v>1855000</v>
      </c>
      <c r="K56" s="43">
        <v>0</v>
      </c>
      <c r="L56" s="97">
        <v>0</v>
      </c>
      <c r="M56" s="43">
        <v>0</v>
      </c>
      <c r="N56" s="43">
        <v>0</v>
      </c>
      <c r="O56" s="43">
        <v>0</v>
      </c>
      <c r="P56" s="97">
        <v>0</v>
      </c>
      <c r="Q56" s="6"/>
      <c r="R56" s="43">
        <v>0</v>
      </c>
      <c r="S56" s="43">
        <v>0</v>
      </c>
      <c r="T56" s="43">
        <v>0</v>
      </c>
      <c r="U56" s="43">
        <v>0</v>
      </c>
    </row>
    <row r="57" spans="1:21" x14ac:dyDescent="0.25">
      <c r="A57" s="68" t="s">
        <v>226</v>
      </c>
      <c r="B57" s="68"/>
      <c r="C57" s="68"/>
      <c r="D57" s="40" t="s">
        <v>80</v>
      </c>
      <c r="E57" s="40" t="s">
        <v>227</v>
      </c>
      <c r="F57" s="43">
        <v>1000000</v>
      </c>
      <c r="G57" s="43">
        <v>0</v>
      </c>
      <c r="H57" s="43">
        <v>0</v>
      </c>
      <c r="I57" s="43">
        <v>2500000</v>
      </c>
      <c r="J57" s="43">
        <v>3500000</v>
      </c>
      <c r="K57" s="43">
        <v>0</v>
      </c>
      <c r="L57" s="97">
        <v>0</v>
      </c>
      <c r="M57" s="43">
        <v>0</v>
      </c>
      <c r="N57" s="43">
        <v>0</v>
      </c>
      <c r="O57" s="43">
        <v>0</v>
      </c>
      <c r="P57" s="97">
        <v>0</v>
      </c>
      <c r="Q57" s="6"/>
      <c r="R57" s="43">
        <v>0</v>
      </c>
      <c r="S57" s="43">
        <v>0</v>
      </c>
      <c r="T57" s="43">
        <v>0</v>
      </c>
      <c r="U57" s="43">
        <v>0</v>
      </c>
    </row>
    <row r="58" spans="1:21" x14ac:dyDescent="0.25">
      <c r="A58" s="68" t="s">
        <v>228</v>
      </c>
      <c r="B58" s="68"/>
      <c r="C58" s="68"/>
      <c r="D58" s="40" t="s">
        <v>80</v>
      </c>
      <c r="E58" s="40" t="s">
        <v>229</v>
      </c>
      <c r="F58" s="43">
        <v>500000</v>
      </c>
      <c r="G58" s="43">
        <v>0</v>
      </c>
      <c r="H58" s="43">
        <v>0</v>
      </c>
      <c r="I58" s="43">
        <v>7000000</v>
      </c>
      <c r="J58" s="43">
        <v>0</v>
      </c>
      <c r="K58" s="43">
        <v>7500000</v>
      </c>
      <c r="L58" s="97">
        <v>2978997</v>
      </c>
      <c r="M58" s="43">
        <v>2978997</v>
      </c>
      <c r="N58" s="43">
        <v>0</v>
      </c>
      <c r="O58" s="43">
        <v>2978997</v>
      </c>
      <c r="P58" s="97">
        <v>2978997</v>
      </c>
      <c r="Q58" s="6">
        <v>39.71996</v>
      </c>
      <c r="R58" s="43">
        <v>2978997</v>
      </c>
      <c r="S58" s="43">
        <v>0</v>
      </c>
      <c r="T58" s="43">
        <v>2978997</v>
      </c>
      <c r="U58" s="43">
        <v>4521003</v>
      </c>
    </row>
    <row r="59" spans="1:21" x14ac:dyDescent="0.25">
      <c r="A59" s="68" t="s">
        <v>230</v>
      </c>
      <c r="B59" s="68"/>
      <c r="C59" s="68"/>
      <c r="D59" s="40" t="s">
        <v>80</v>
      </c>
      <c r="E59" s="40" t="s">
        <v>231</v>
      </c>
      <c r="F59" s="43">
        <v>200000</v>
      </c>
      <c r="G59" s="43">
        <v>0</v>
      </c>
      <c r="H59" s="43">
        <v>0</v>
      </c>
      <c r="I59" s="43">
        <v>1760000</v>
      </c>
      <c r="J59" s="43">
        <v>1960000</v>
      </c>
      <c r="K59" s="43">
        <v>0</v>
      </c>
      <c r="L59" s="97">
        <v>0</v>
      </c>
      <c r="M59" s="43">
        <v>0</v>
      </c>
      <c r="N59" s="43">
        <v>0</v>
      </c>
      <c r="O59" s="43">
        <v>0</v>
      </c>
      <c r="P59" s="97">
        <v>0</v>
      </c>
      <c r="Q59" s="6"/>
      <c r="R59" s="43">
        <v>0</v>
      </c>
      <c r="S59" s="43">
        <v>0</v>
      </c>
      <c r="T59" s="43">
        <v>0</v>
      </c>
      <c r="U59" s="43">
        <v>0</v>
      </c>
    </row>
    <row r="60" spans="1:21" x14ac:dyDescent="0.25">
      <c r="A60" s="68" t="s">
        <v>232</v>
      </c>
      <c r="B60" s="68"/>
      <c r="C60" s="68"/>
      <c r="D60" s="40" t="s">
        <v>80</v>
      </c>
      <c r="E60" s="40" t="s">
        <v>233</v>
      </c>
      <c r="F60" s="43">
        <v>150000</v>
      </c>
      <c r="G60" s="43">
        <v>0</v>
      </c>
      <c r="H60" s="43">
        <v>0</v>
      </c>
      <c r="I60" s="43">
        <v>1800000</v>
      </c>
      <c r="J60" s="43">
        <v>1044800</v>
      </c>
      <c r="K60" s="43">
        <v>905200</v>
      </c>
      <c r="L60" s="97">
        <v>415200</v>
      </c>
      <c r="M60" s="43">
        <v>415200</v>
      </c>
      <c r="N60" s="43">
        <v>0</v>
      </c>
      <c r="O60" s="43">
        <v>415200</v>
      </c>
      <c r="P60" s="97">
        <v>415200</v>
      </c>
      <c r="Q60" s="6">
        <v>45.868316394167039</v>
      </c>
      <c r="R60" s="43">
        <v>415200</v>
      </c>
      <c r="S60" s="43">
        <v>0</v>
      </c>
      <c r="T60" s="43">
        <v>415200</v>
      </c>
      <c r="U60" s="43">
        <v>490000</v>
      </c>
    </row>
    <row r="61" spans="1:21" x14ac:dyDescent="0.25">
      <c r="A61" s="68" t="s">
        <v>234</v>
      </c>
      <c r="B61" s="68"/>
      <c r="C61" s="68"/>
      <c r="D61" s="40"/>
      <c r="E61" s="40" t="s">
        <v>235</v>
      </c>
      <c r="F61" s="43">
        <v>0</v>
      </c>
      <c r="G61" s="43">
        <v>0</v>
      </c>
      <c r="H61" s="43">
        <v>0</v>
      </c>
      <c r="I61" s="43">
        <v>36232000</v>
      </c>
      <c r="J61" s="43">
        <v>12450580</v>
      </c>
      <c r="K61" s="43">
        <v>23781420</v>
      </c>
      <c r="L61" s="97">
        <v>311000</v>
      </c>
      <c r="M61" s="43">
        <v>0</v>
      </c>
      <c r="N61" s="43">
        <v>311000</v>
      </c>
      <c r="O61" s="43">
        <v>311000</v>
      </c>
      <c r="P61" s="97">
        <v>311000</v>
      </c>
      <c r="Q61" s="6">
        <v>1.3077436082454286</v>
      </c>
      <c r="R61" s="43">
        <v>0</v>
      </c>
      <c r="S61" s="43">
        <v>311000</v>
      </c>
      <c r="T61" s="43">
        <v>311000</v>
      </c>
      <c r="U61" s="43">
        <v>23470420</v>
      </c>
    </row>
    <row r="62" spans="1:21" x14ac:dyDescent="0.25">
      <c r="A62" s="68" t="s">
        <v>236</v>
      </c>
      <c r="B62" s="68"/>
      <c r="C62" s="68"/>
      <c r="D62" s="40" t="s">
        <v>80</v>
      </c>
      <c r="E62" s="40" t="s">
        <v>237</v>
      </c>
      <c r="F62" s="43">
        <v>0</v>
      </c>
      <c r="G62" s="43">
        <v>0</v>
      </c>
      <c r="H62" s="43">
        <v>0</v>
      </c>
      <c r="I62" s="43">
        <v>36232000</v>
      </c>
      <c r="J62" s="43">
        <v>12450580</v>
      </c>
      <c r="K62" s="43">
        <v>23781420</v>
      </c>
      <c r="L62" s="97">
        <v>311000</v>
      </c>
      <c r="M62" s="43">
        <v>0</v>
      </c>
      <c r="N62" s="43">
        <v>311000</v>
      </c>
      <c r="O62" s="43">
        <v>311000</v>
      </c>
      <c r="P62" s="97">
        <v>311000</v>
      </c>
      <c r="Q62" s="6">
        <v>1.3077436082454286</v>
      </c>
      <c r="R62" s="43">
        <v>0</v>
      </c>
      <c r="S62" s="43">
        <v>311000</v>
      </c>
      <c r="T62" s="43">
        <v>311000</v>
      </c>
      <c r="U62" s="43">
        <v>23470420</v>
      </c>
    </row>
    <row r="63" spans="1:21" x14ac:dyDescent="0.25">
      <c r="A63" s="65" t="s">
        <v>238</v>
      </c>
      <c r="B63" s="65"/>
      <c r="C63" s="65"/>
      <c r="D63" s="45"/>
      <c r="E63" s="45" t="s">
        <v>55</v>
      </c>
      <c r="F63" s="44">
        <f>+F64+F79</f>
        <v>6101979632</v>
      </c>
      <c r="G63" s="44">
        <f t="shared" ref="G63:U63" si="2">+G64+G79</f>
        <v>20000000</v>
      </c>
      <c r="H63" s="44">
        <f t="shared" si="2"/>
        <v>0</v>
      </c>
      <c r="I63" s="44">
        <f t="shared" si="2"/>
        <v>61065788520.370003</v>
      </c>
      <c r="J63" s="44">
        <f t="shared" si="2"/>
        <v>0</v>
      </c>
      <c r="K63" s="44">
        <f t="shared" si="2"/>
        <v>67187768152.370003</v>
      </c>
      <c r="L63" s="44">
        <f t="shared" si="2"/>
        <v>51714959934</v>
      </c>
      <c r="M63" s="44">
        <f t="shared" si="2"/>
        <v>46367079962</v>
      </c>
      <c r="N63" s="44">
        <f t="shared" si="2"/>
        <v>4656346282</v>
      </c>
      <c r="O63" s="44">
        <f t="shared" si="2"/>
        <v>51023426244</v>
      </c>
      <c r="P63" s="44">
        <f t="shared" si="2"/>
        <v>37025575730.849998</v>
      </c>
      <c r="Q63" s="95">
        <f t="shared" ref="Q63" si="3">+L63/K63</f>
        <v>0.76970795959049565</v>
      </c>
      <c r="R63" s="44">
        <f t="shared" si="2"/>
        <v>32078124385</v>
      </c>
      <c r="S63" s="44">
        <f t="shared" si="2"/>
        <v>1756322603.8499999</v>
      </c>
      <c r="T63" s="44">
        <f t="shared" si="2"/>
        <v>33834446988.849998</v>
      </c>
      <c r="U63" s="44">
        <f t="shared" si="2"/>
        <v>16164341908.370001</v>
      </c>
    </row>
    <row r="64" spans="1:21" x14ac:dyDescent="0.25">
      <c r="A64" s="68" t="s">
        <v>239</v>
      </c>
      <c r="B64" s="68"/>
      <c r="C64" s="68"/>
      <c r="D64" s="40"/>
      <c r="E64" s="40" t="s">
        <v>57</v>
      </c>
      <c r="F64" s="43">
        <v>6101979632</v>
      </c>
      <c r="G64" s="43">
        <v>20000000</v>
      </c>
      <c r="H64" s="43">
        <v>0</v>
      </c>
      <c r="I64" s="43">
        <v>43648115590.370003</v>
      </c>
      <c r="J64" s="43">
        <v>0</v>
      </c>
      <c r="K64" s="43">
        <v>49770095222.370003</v>
      </c>
      <c r="L64" s="97">
        <v>34297287004</v>
      </c>
      <c r="M64" s="43">
        <v>28949407032</v>
      </c>
      <c r="N64" s="43">
        <v>4656346282</v>
      </c>
      <c r="O64" s="43">
        <v>33605753314</v>
      </c>
      <c r="P64" s="97">
        <v>19607902800.849998</v>
      </c>
      <c r="Q64" s="6">
        <v>67.521979139986328</v>
      </c>
      <c r="R64" s="43">
        <v>17793409681</v>
      </c>
      <c r="S64" s="43">
        <v>1663668954.8499999</v>
      </c>
      <c r="T64" s="43">
        <v>19457078635.849998</v>
      </c>
      <c r="U64" s="43">
        <v>16164341908.370001</v>
      </c>
    </row>
    <row r="65" spans="1:21" x14ac:dyDescent="0.25">
      <c r="A65" s="68" t="s">
        <v>240</v>
      </c>
      <c r="B65" s="68"/>
      <c r="C65" s="68"/>
      <c r="D65" s="40"/>
      <c r="E65" s="40" t="s">
        <v>241</v>
      </c>
      <c r="F65" s="43">
        <v>6101979632</v>
      </c>
      <c r="G65" s="43">
        <v>20000000</v>
      </c>
      <c r="H65" s="43">
        <v>0</v>
      </c>
      <c r="I65" s="43">
        <v>29830314748.369999</v>
      </c>
      <c r="J65" s="43">
        <v>0</v>
      </c>
      <c r="K65" s="43">
        <v>35952294380.370003</v>
      </c>
      <c r="L65" s="97">
        <v>25084952103</v>
      </c>
      <c r="M65" s="43">
        <v>20603690521</v>
      </c>
      <c r="N65" s="43">
        <v>4481261582</v>
      </c>
      <c r="O65" s="43">
        <v>25084952103</v>
      </c>
      <c r="P65" s="97">
        <v>17038868551</v>
      </c>
      <c r="Q65" s="6">
        <v>69.772882469210131</v>
      </c>
      <c r="R65" s="43">
        <v>15532748003</v>
      </c>
      <c r="S65" s="43">
        <v>1424726933</v>
      </c>
      <c r="T65" s="43">
        <v>16957474936</v>
      </c>
      <c r="U65" s="43">
        <v>10867342277.370001</v>
      </c>
    </row>
    <row r="66" spans="1:21" ht="33" x14ac:dyDescent="0.25">
      <c r="A66" s="68" t="s">
        <v>242</v>
      </c>
      <c r="B66" s="68"/>
      <c r="C66" s="68"/>
      <c r="D66" s="40" t="s">
        <v>81</v>
      </c>
      <c r="E66" s="40" t="s">
        <v>243</v>
      </c>
      <c r="F66" s="43">
        <v>6101979632</v>
      </c>
      <c r="G66" s="43">
        <v>0</v>
      </c>
      <c r="H66" s="43">
        <v>0</v>
      </c>
      <c r="I66" s="43">
        <v>653740025.37</v>
      </c>
      <c r="J66" s="43">
        <v>0</v>
      </c>
      <c r="K66" s="43">
        <v>6755719657.3699999</v>
      </c>
      <c r="L66" s="97">
        <v>6178291205</v>
      </c>
      <c r="M66" s="43">
        <v>6178291205</v>
      </c>
      <c r="N66" s="43">
        <v>0</v>
      </c>
      <c r="O66" s="43">
        <v>6178291205</v>
      </c>
      <c r="P66" s="97">
        <v>4112599036</v>
      </c>
      <c r="Q66" s="6">
        <v>91.452746980996054</v>
      </c>
      <c r="R66" s="43">
        <v>4112599036</v>
      </c>
      <c r="S66" s="43">
        <v>0</v>
      </c>
      <c r="T66" s="43">
        <v>4112599036</v>
      </c>
      <c r="U66" s="43">
        <v>577428452.37</v>
      </c>
    </row>
    <row r="67" spans="1:21" ht="24.75" x14ac:dyDescent="0.25">
      <c r="A67" s="68" t="s">
        <v>244</v>
      </c>
      <c r="B67" s="68"/>
      <c r="C67" s="68"/>
      <c r="D67" s="40" t="s">
        <v>82</v>
      </c>
      <c r="E67" s="40" t="s">
        <v>245</v>
      </c>
      <c r="F67" s="43">
        <v>0</v>
      </c>
      <c r="G67" s="43">
        <v>0</v>
      </c>
      <c r="H67" s="43">
        <v>0</v>
      </c>
      <c r="I67" s="43">
        <v>249846939</v>
      </c>
      <c r="J67" s="43">
        <v>0</v>
      </c>
      <c r="K67" s="43">
        <v>249846939</v>
      </c>
      <c r="L67" s="97">
        <v>191873250</v>
      </c>
      <c r="M67" s="43">
        <v>191873250</v>
      </c>
      <c r="N67" s="43">
        <v>0</v>
      </c>
      <c r="O67" s="43">
        <v>191873250</v>
      </c>
      <c r="P67" s="97">
        <v>120286150</v>
      </c>
      <c r="Q67" s="6">
        <v>76.796318084969613</v>
      </c>
      <c r="R67" s="43">
        <v>99469450</v>
      </c>
      <c r="S67" s="43">
        <v>20816700</v>
      </c>
      <c r="T67" s="43">
        <v>120286150</v>
      </c>
      <c r="U67" s="43">
        <v>57973689</v>
      </c>
    </row>
    <row r="68" spans="1:21" ht="33" x14ac:dyDescent="0.25">
      <c r="A68" s="68" t="s">
        <v>246</v>
      </c>
      <c r="B68" s="68"/>
      <c r="C68" s="68"/>
      <c r="D68" s="40" t="s">
        <v>83</v>
      </c>
      <c r="E68" s="40" t="s">
        <v>60</v>
      </c>
      <c r="F68" s="43">
        <v>0</v>
      </c>
      <c r="G68" s="43">
        <v>0</v>
      </c>
      <c r="H68" s="43">
        <v>0</v>
      </c>
      <c r="I68" s="43">
        <v>12967058480</v>
      </c>
      <c r="J68" s="43">
        <v>0</v>
      </c>
      <c r="K68" s="43">
        <v>12967058480</v>
      </c>
      <c r="L68" s="97">
        <v>3414523637</v>
      </c>
      <c r="M68" s="43">
        <v>878235335</v>
      </c>
      <c r="N68" s="43">
        <v>2536288302</v>
      </c>
      <c r="O68" s="43">
        <v>3414523637</v>
      </c>
      <c r="P68" s="97">
        <v>706880104</v>
      </c>
      <c r="Q68" s="6">
        <v>26.332291492835157</v>
      </c>
      <c r="R68" s="43">
        <v>625486489</v>
      </c>
      <c r="S68" s="43">
        <v>0</v>
      </c>
      <c r="T68" s="43">
        <v>625486489</v>
      </c>
      <c r="U68" s="43">
        <v>9552534843</v>
      </c>
    </row>
    <row r="69" spans="1:21" ht="49.5" x14ac:dyDescent="0.25">
      <c r="A69" s="68" t="s">
        <v>247</v>
      </c>
      <c r="B69" s="68"/>
      <c r="C69" s="68"/>
      <c r="D69" s="40" t="s">
        <v>84</v>
      </c>
      <c r="E69" s="40" t="s">
        <v>248</v>
      </c>
      <c r="F69" s="43">
        <v>0</v>
      </c>
      <c r="G69" s="43">
        <v>0</v>
      </c>
      <c r="H69" s="43">
        <v>0</v>
      </c>
      <c r="I69" s="43">
        <v>86968673</v>
      </c>
      <c r="J69" s="43">
        <v>0</v>
      </c>
      <c r="K69" s="43">
        <v>86968673</v>
      </c>
      <c r="L69" s="97">
        <v>86968672</v>
      </c>
      <c r="M69" s="43">
        <v>86968672</v>
      </c>
      <c r="N69" s="43">
        <v>0</v>
      </c>
      <c r="O69" s="43">
        <v>86968672</v>
      </c>
      <c r="P69" s="97">
        <v>86968672</v>
      </c>
      <c r="Q69" s="6">
        <v>99.999998850160679</v>
      </c>
      <c r="R69" s="43">
        <v>86968672</v>
      </c>
      <c r="S69" s="43">
        <v>0</v>
      </c>
      <c r="T69" s="43">
        <v>86968672</v>
      </c>
      <c r="U69" s="43">
        <v>1</v>
      </c>
    </row>
    <row r="70" spans="1:21" ht="41.25" x14ac:dyDescent="0.25">
      <c r="A70" s="68" t="s">
        <v>249</v>
      </c>
      <c r="B70" s="68"/>
      <c r="C70" s="68"/>
      <c r="D70" s="40" t="s">
        <v>85</v>
      </c>
      <c r="E70" s="40" t="s">
        <v>250</v>
      </c>
      <c r="F70" s="43">
        <v>0</v>
      </c>
      <c r="G70" s="43">
        <v>0</v>
      </c>
      <c r="H70" s="43">
        <v>0</v>
      </c>
      <c r="I70" s="43">
        <v>13059177279</v>
      </c>
      <c r="J70" s="43">
        <v>0</v>
      </c>
      <c r="K70" s="43">
        <v>13059177279</v>
      </c>
      <c r="L70" s="97">
        <v>12915223809</v>
      </c>
      <c r="M70" s="43">
        <v>12915223809</v>
      </c>
      <c r="N70" s="43">
        <v>0</v>
      </c>
      <c r="O70" s="43">
        <v>12915223809</v>
      </c>
      <c r="P70" s="97">
        <v>11839036339</v>
      </c>
      <c r="Q70" s="6">
        <v>98.897683468686139</v>
      </c>
      <c r="R70" s="43">
        <v>10435126106</v>
      </c>
      <c r="S70" s="43">
        <v>1403910233</v>
      </c>
      <c r="T70" s="43">
        <v>11839036339</v>
      </c>
      <c r="U70" s="43">
        <v>143953470</v>
      </c>
    </row>
    <row r="71" spans="1:21" ht="33" x14ac:dyDescent="0.25">
      <c r="A71" s="68" t="s">
        <v>251</v>
      </c>
      <c r="B71" s="68"/>
      <c r="C71" s="68"/>
      <c r="D71" s="40" t="s">
        <v>86</v>
      </c>
      <c r="E71" s="40" t="s">
        <v>252</v>
      </c>
      <c r="F71" s="43">
        <v>0</v>
      </c>
      <c r="G71" s="43">
        <v>0</v>
      </c>
      <c r="H71" s="43">
        <v>0</v>
      </c>
      <c r="I71" s="43">
        <v>173098250</v>
      </c>
      <c r="J71" s="43">
        <v>0</v>
      </c>
      <c r="K71" s="43">
        <v>173098250</v>
      </c>
      <c r="L71" s="97">
        <v>173098250</v>
      </c>
      <c r="M71" s="43">
        <v>173098250</v>
      </c>
      <c r="N71" s="43">
        <v>0</v>
      </c>
      <c r="O71" s="43">
        <v>173098250</v>
      </c>
      <c r="P71" s="97">
        <v>173098250</v>
      </c>
      <c r="Q71" s="6">
        <v>100</v>
      </c>
      <c r="R71" s="43">
        <v>173098250</v>
      </c>
      <c r="S71" s="43">
        <v>0</v>
      </c>
      <c r="T71" s="43">
        <v>173098250</v>
      </c>
      <c r="U71" s="43">
        <v>0</v>
      </c>
    </row>
    <row r="72" spans="1:21" ht="16.5" x14ac:dyDescent="0.25">
      <c r="A72" s="68" t="s">
        <v>253</v>
      </c>
      <c r="B72" s="68"/>
      <c r="C72" s="68"/>
      <c r="D72" s="40" t="s">
        <v>90</v>
      </c>
      <c r="E72" s="40" t="s">
        <v>67</v>
      </c>
      <c r="F72" s="43">
        <v>0</v>
      </c>
      <c r="G72" s="43">
        <v>0</v>
      </c>
      <c r="H72" s="43">
        <v>0</v>
      </c>
      <c r="I72" s="43">
        <v>180000000</v>
      </c>
      <c r="J72" s="43">
        <v>0</v>
      </c>
      <c r="K72" s="43">
        <v>180000000</v>
      </c>
      <c r="L72" s="97">
        <v>180000000</v>
      </c>
      <c r="M72" s="43">
        <v>180000000</v>
      </c>
      <c r="N72" s="43">
        <v>0</v>
      </c>
      <c r="O72" s="43">
        <v>180000000</v>
      </c>
      <c r="P72" s="97">
        <v>0</v>
      </c>
      <c r="Q72" s="6">
        <v>100</v>
      </c>
      <c r="R72" s="43">
        <v>0</v>
      </c>
      <c r="S72" s="43">
        <v>0</v>
      </c>
      <c r="T72" s="43">
        <v>0</v>
      </c>
      <c r="U72" s="43">
        <v>0</v>
      </c>
    </row>
    <row r="73" spans="1:21" ht="33" x14ac:dyDescent="0.25">
      <c r="A73" s="68" t="s">
        <v>254</v>
      </c>
      <c r="B73" s="68"/>
      <c r="C73" s="68"/>
      <c r="D73" s="40" t="s">
        <v>89</v>
      </c>
      <c r="E73" s="40" t="s">
        <v>70</v>
      </c>
      <c r="F73" s="43">
        <v>0</v>
      </c>
      <c r="G73" s="43">
        <v>20000000</v>
      </c>
      <c r="H73" s="43">
        <v>0</v>
      </c>
      <c r="I73" s="43">
        <v>2460425102</v>
      </c>
      <c r="J73" s="43">
        <v>0</v>
      </c>
      <c r="K73" s="43">
        <v>2480425102</v>
      </c>
      <c r="L73" s="97">
        <v>1944973280</v>
      </c>
      <c r="M73" s="43">
        <v>0</v>
      </c>
      <c r="N73" s="43">
        <v>1944973280</v>
      </c>
      <c r="O73" s="43">
        <v>1944973280</v>
      </c>
      <c r="P73" s="97">
        <v>0</v>
      </c>
      <c r="Q73" s="6">
        <v>78.412901015706623</v>
      </c>
      <c r="R73" s="43">
        <v>0</v>
      </c>
      <c r="S73" s="43">
        <v>0</v>
      </c>
      <c r="T73" s="43">
        <v>0</v>
      </c>
      <c r="U73" s="43">
        <v>535451822</v>
      </c>
    </row>
    <row r="74" spans="1:21" x14ac:dyDescent="0.25">
      <c r="A74" s="68" t="s">
        <v>255</v>
      </c>
      <c r="B74" s="68"/>
      <c r="C74" s="68"/>
      <c r="D74" s="40"/>
      <c r="E74" s="40" t="s">
        <v>256</v>
      </c>
      <c r="F74" s="43">
        <v>0</v>
      </c>
      <c r="G74" s="43">
        <v>0</v>
      </c>
      <c r="H74" s="43">
        <v>0</v>
      </c>
      <c r="I74" s="43">
        <v>13817800842</v>
      </c>
      <c r="J74" s="43">
        <v>0</v>
      </c>
      <c r="K74" s="43">
        <v>13817800842</v>
      </c>
      <c r="L74" s="97">
        <v>9212334901</v>
      </c>
      <c r="M74" s="43">
        <v>8345716511</v>
      </c>
      <c r="N74" s="43">
        <v>175084700</v>
      </c>
      <c r="O74" s="43">
        <v>8520801211</v>
      </c>
      <c r="P74" s="97">
        <v>2569034249.8499999</v>
      </c>
      <c r="Q74" s="6">
        <v>61.665393128988626</v>
      </c>
      <c r="R74" s="43">
        <v>2260661678</v>
      </c>
      <c r="S74" s="43">
        <v>238942021.84999999</v>
      </c>
      <c r="T74" s="43">
        <v>2499603699.8499999</v>
      </c>
      <c r="U74" s="43">
        <v>5296999631</v>
      </c>
    </row>
    <row r="75" spans="1:21" ht="24.75" x14ac:dyDescent="0.25">
      <c r="A75" s="68" t="s">
        <v>257</v>
      </c>
      <c r="B75" s="68"/>
      <c r="C75" s="68"/>
      <c r="D75" s="40" t="s">
        <v>258</v>
      </c>
      <c r="E75" s="40" t="s">
        <v>65</v>
      </c>
      <c r="F75" s="43">
        <v>0</v>
      </c>
      <c r="G75" s="43">
        <v>0</v>
      </c>
      <c r="H75" s="43">
        <v>0</v>
      </c>
      <c r="I75" s="43">
        <v>5701189627</v>
      </c>
      <c r="J75" s="43">
        <v>0</v>
      </c>
      <c r="K75" s="43">
        <v>5701189627</v>
      </c>
      <c r="L75" s="97">
        <v>5701189627</v>
      </c>
      <c r="M75" s="43">
        <v>5700839626</v>
      </c>
      <c r="N75" s="43">
        <v>0</v>
      </c>
      <c r="O75" s="43">
        <v>5700839626</v>
      </c>
      <c r="P75" s="97">
        <v>1730441326.8499999</v>
      </c>
      <c r="Q75" s="6">
        <v>99.993860912846287</v>
      </c>
      <c r="R75" s="43">
        <v>1560929855</v>
      </c>
      <c r="S75" s="43">
        <v>169511471.84999999</v>
      </c>
      <c r="T75" s="43">
        <v>1730441326.8499999</v>
      </c>
      <c r="U75" s="43">
        <v>350001</v>
      </c>
    </row>
    <row r="76" spans="1:21" ht="33" x14ac:dyDescent="0.25">
      <c r="A76" s="68" t="s">
        <v>259</v>
      </c>
      <c r="B76" s="68"/>
      <c r="C76" s="68"/>
      <c r="D76" s="40" t="s">
        <v>260</v>
      </c>
      <c r="E76" s="40" t="s">
        <v>261</v>
      </c>
      <c r="F76" s="43">
        <v>0</v>
      </c>
      <c r="G76" s="43">
        <v>0</v>
      </c>
      <c r="H76" s="43">
        <v>0</v>
      </c>
      <c r="I76" s="43">
        <v>2644877460</v>
      </c>
      <c r="J76" s="43">
        <v>0</v>
      </c>
      <c r="K76" s="43">
        <v>2644877460</v>
      </c>
      <c r="L76" s="97">
        <v>2644877460</v>
      </c>
      <c r="M76" s="43">
        <v>2644876885</v>
      </c>
      <c r="N76" s="43">
        <v>0</v>
      </c>
      <c r="O76" s="43">
        <v>2644876885</v>
      </c>
      <c r="P76" s="97">
        <v>838592923</v>
      </c>
      <c r="Q76" s="6">
        <v>99.999978259862374</v>
      </c>
      <c r="R76" s="43">
        <v>699731823</v>
      </c>
      <c r="S76" s="43">
        <v>69430550</v>
      </c>
      <c r="T76" s="43">
        <v>769162373</v>
      </c>
      <c r="U76" s="43">
        <v>575</v>
      </c>
    </row>
    <row r="77" spans="1:21" ht="49.5" x14ac:dyDescent="0.25">
      <c r="A77" s="68" t="s">
        <v>262</v>
      </c>
      <c r="B77" s="68"/>
      <c r="C77" s="68"/>
      <c r="D77" s="40" t="s">
        <v>89</v>
      </c>
      <c r="E77" s="40" t="s">
        <v>68</v>
      </c>
      <c r="F77" s="43">
        <v>0</v>
      </c>
      <c r="G77" s="43">
        <v>0</v>
      </c>
      <c r="H77" s="43">
        <v>0</v>
      </c>
      <c r="I77" s="43">
        <v>150000000</v>
      </c>
      <c r="J77" s="43">
        <v>0</v>
      </c>
      <c r="K77" s="43">
        <v>150000000</v>
      </c>
      <c r="L77" s="97">
        <v>150000000</v>
      </c>
      <c r="M77" s="43">
        <v>0</v>
      </c>
      <c r="N77" s="43">
        <v>0</v>
      </c>
      <c r="O77" s="43">
        <v>0</v>
      </c>
      <c r="P77" s="97">
        <v>0</v>
      </c>
      <c r="Q77" s="6">
        <v>0</v>
      </c>
      <c r="R77" s="43">
        <v>0</v>
      </c>
      <c r="S77" s="43">
        <v>0</v>
      </c>
      <c r="T77" s="43">
        <v>0</v>
      </c>
      <c r="U77" s="43">
        <v>150000000</v>
      </c>
    </row>
    <row r="78" spans="1:21" ht="41.25" x14ac:dyDescent="0.25">
      <c r="A78" s="98" t="s">
        <v>263</v>
      </c>
      <c r="B78" s="98"/>
      <c r="C78" s="98"/>
      <c r="D78" s="99" t="s">
        <v>90</v>
      </c>
      <c r="E78" s="99" t="s">
        <v>69</v>
      </c>
      <c r="F78" s="42">
        <v>0</v>
      </c>
      <c r="G78" s="42">
        <v>0</v>
      </c>
      <c r="H78" s="42">
        <v>0</v>
      </c>
      <c r="I78" s="42">
        <v>5321733755</v>
      </c>
      <c r="J78" s="42">
        <v>0</v>
      </c>
      <c r="K78" s="42">
        <v>5321733755</v>
      </c>
      <c r="L78" s="100">
        <v>716267814</v>
      </c>
      <c r="M78" s="42">
        <v>0</v>
      </c>
      <c r="N78" s="42">
        <v>175084700</v>
      </c>
      <c r="O78" s="42">
        <v>175084700</v>
      </c>
      <c r="P78" s="100">
        <v>0</v>
      </c>
      <c r="Q78" s="12">
        <v>3.2899936009669846</v>
      </c>
      <c r="R78" s="42">
        <v>0</v>
      </c>
      <c r="S78" s="42">
        <v>0</v>
      </c>
      <c r="T78" s="42">
        <v>0</v>
      </c>
      <c r="U78" s="42">
        <v>5146649055</v>
      </c>
    </row>
    <row r="79" spans="1:21" x14ac:dyDescent="0.25">
      <c r="A79" s="92" t="s">
        <v>264</v>
      </c>
      <c r="B79" s="92"/>
      <c r="C79" s="92"/>
      <c r="D79" s="51"/>
      <c r="E79" s="51" t="s">
        <v>72</v>
      </c>
      <c r="F79" s="41">
        <f>+F80</f>
        <v>0</v>
      </c>
      <c r="G79" s="41">
        <f t="shared" ref="G79:U79" si="4">+G80</f>
        <v>0</v>
      </c>
      <c r="H79" s="41">
        <f t="shared" si="4"/>
        <v>0</v>
      </c>
      <c r="I79" s="41">
        <f t="shared" si="4"/>
        <v>17417672930</v>
      </c>
      <c r="J79" s="41">
        <f t="shared" si="4"/>
        <v>0</v>
      </c>
      <c r="K79" s="41">
        <f t="shared" si="4"/>
        <v>17417672930</v>
      </c>
      <c r="L79" s="41">
        <f t="shared" si="4"/>
        <v>17417672930</v>
      </c>
      <c r="M79" s="41">
        <f t="shared" si="4"/>
        <v>17417672930</v>
      </c>
      <c r="N79" s="41">
        <f t="shared" si="4"/>
        <v>0</v>
      </c>
      <c r="O79" s="41">
        <f t="shared" si="4"/>
        <v>17417672930</v>
      </c>
      <c r="P79" s="41">
        <f t="shared" si="4"/>
        <v>17417672930</v>
      </c>
      <c r="Q79" s="101">
        <f t="shared" ref="Q79:Q80" si="5">+L79/K79</f>
        <v>1</v>
      </c>
      <c r="R79" s="41">
        <f t="shared" si="4"/>
        <v>14284714704</v>
      </c>
      <c r="S79" s="41">
        <f t="shared" si="4"/>
        <v>92653649</v>
      </c>
      <c r="T79" s="41">
        <f t="shared" si="4"/>
        <v>14377368353</v>
      </c>
      <c r="U79" s="41">
        <f t="shared" si="4"/>
        <v>0</v>
      </c>
    </row>
    <row r="80" spans="1:21" x14ac:dyDescent="0.25">
      <c r="A80" s="92" t="s">
        <v>265</v>
      </c>
      <c r="B80" s="92"/>
      <c r="C80" s="92"/>
      <c r="D80" s="51"/>
      <c r="E80" s="51" t="s">
        <v>266</v>
      </c>
      <c r="F80" s="41">
        <f>SUM(F81:F88)</f>
        <v>0</v>
      </c>
      <c r="G80" s="41">
        <f t="shared" ref="G80:U80" si="6">SUM(G81:G88)</f>
        <v>0</v>
      </c>
      <c r="H80" s="41">
        <f t="shared" si="6"/>
        <v>0</v>
      </c>
      <c r="I80" s="41">
        <f t="shared" si="6"/>
        <v>17417672930</v>
      </c>
      <c r="J80" s="41">
        <f t="shared" si="6"/>
        <v>0</v>
      </c>
      <c r="K80" s="41">
        <f t="shared" si="6"/>
        <v>17417672930</v>
      </c>
      <c r="L80" s="41">
        <f t="shared" si="6"/>
        <v>17417672930</v>
      </c>
      <c r="M80" s="41">
        <f t="shared" si="6"/>
        <v>17417672930</v>
      </c>
      <c r="N80" s="41">
        <f t="shared" si="6"/>
        <v>0</v>
      </c>
      <c r="O80" s="41">
        <f t="shared" si="6"/>
        <v>17417672930</v>
      </c>
      <c r="P80" s="41">
        <f t="shared" si="6"/>
        <v>17417672930</v>
      </c>
      <c r="Q80" s="101">
        <f t="shared" si="5"/>
        <v>1</v>
      </c>
      <c r="R80" s="41">
        <f t="shared" si="6"/>
        <v>14284714704</v>
      </c>
      <c r="S80" s="41">
        <f t="shared" si="6"/>
        <v>92653649</v>
      </c>
      <c r="T80" s="41">
        <f t="shared" si="6"/>
        <v>14377368353</v>
      </c>
      <c r="U80" s="41">
        <f t="shared" si="6"/>
        <v>0</v>
      </c>
    </row>
    <row r="81" spans="1:22" ht="24.75" x14ac:dyDescent="0.25">
      <c r="A81" s="92" t="s">
        <v>267</v>
      </c>
      <c r="B81" s="92"/>
      <c r="C81" s="92"/>
      <c r="D81" s="51" t="s">
        <v>102</v>
      </c>
      <c r="E81" s="51" t="s">
        <v>106</v>
      </c>
      <c r="F81" s="18">
        <v>0</v>
      </c>
      <c r="G81" s="18">
        <v>0</v>
      </c>
      <c r="H81" s="38">
        <v>0</v>
      </c>
      <c r="I81" s="38">
        <v>1372915184</v>
      </c>
      <c r="J81" s="18">
        <v>0</v>
      </c>
      <c r="K81" s="38">
        <v>1372915184</v>
      </c>
      <c r="L81" s="102">
        <v>1372915184</v>
      </c>
      <c r="M81" s="38">
        <v>1372915184</v>
      </c>
      <c r="N81" s="38">
        <v>0</v>
      </c>
      <c r="O81" s="38">
        <v>1372915184</v>
      </c>
      <c r="P81" s="38">
        <v>1372915184</v>
      </c>
      <c r="Q81" s="101">
        <f>+L81/K81</f>
        <v>1</v>
      </c>
      <c r="R81" s="38">
        <v>1372915184</v>
      </c>
      <c r="S81" s="38">
        <v>0</v>
      </c>
      <c r="T81" s="102">
        <f>+R81+S81</f>
        <v>1372915184</v>
      </c>
      <c r="U81" s="38">
        <f>+K81-O81</f>
        <v>0</v>
      </c>
    </row>
    <row r="82" spans="1:22" ht="24.75" x14ac:dyDescent="0.25">
      <c r="A82" s="92" t="s">
        <v>268</v>
      </c>
      <c r="B82" s="92"/>
      <c r="C82" s="92"/>
      <c r="D82" s="51" t="s">
        <v>83</v>
      </c>
      <c r="E82" s="51" t="s">
        <v>107</v>
      </c>
      <c r="F82" s="18">
        <v>0</v>
      </c>
      <c r="G82" s="18">
        <v>0</v>
      </c>
      <c r="H82" s="18">
        <v>0</v>
      </c>
      <c r="I82" s="38">
        <v>6822380115</v>
      </c>
      <c r="J82" s="38">
        <v>0</v>
      </c>
      <c r="K82" s="38">
        <v>6822380115</v>
      </c>
      <c r="L82" s="102">
        <v>6822380115</v>
      </c>
      <c r="M82" s="38">
        <v>6822380115</v>
      </c>
      <c r="N82" s="38">
        <v>0</v>
      </c>
      <c r="O82" s="38">
        <v>6822380115</v>
      </c>
      <c r="P82" s="38">
        <v>6822380115</v>
      </c>
      <c r="Q82" s="101">
        <f t="shared" ref="Q82:Q87" si="7">+L82/K82</f>
        <v>1</v>
      </c>
      <c r="R82" s="38">
        <v>3937229335</v>
      </c>
      <c r="S82" s="38">
        <v>0</v>
      </c>
      <c r="T82" s="102">
        <f t="shared" ref="T82:T88" si="8">+R82+S82</f>
        <v>3937229335</v>
      </c>
      <c r="U82" s="38">
        <f t="shared" ref="U82:U88" si="9">+K82-O82</f>
        <v>0</v>
      </c>
    </row>
    <row r="83" spans="1:22" ht="41.25" x14ac:dyDescent="0.25">
      <c r="A83" s="92" t="s">
        <v>269</v>
      </c>
      <c r="B83" s="92"/>
      <c r="C83" s="92"/>
      <c r="D83" s="51" t="s">
        <v>84</v>
      </c>
      <c r="E83" s="51" t="s">
        <v>108</v>
      </c>
      <c r="F83" s="18">
        <v>0</v>
      </c>
      <c r="G83" s="18">
        <v>0</v>
      </c>
      <c r="H83" s="18">
        <v>0</v>
      </c>
      <c r="I83" s="38">
        <v>1298215800</v>
      </c>
      <c r="J83" s="38">
        <v>0</v>
      </c>
      <c r="K83" s="38">
        <v>1298215800</v>
      </c>
      <c r="L83" s="102">
        <v>1298215800</v>
      </c>
      <c r="M83" s="38">
        <v>1298215800</v>
      </c>
      <c r="N83" s="38">
        <v>0</v>
      </c>
      <c r="O83" s="38">
        <v>1298215800</v>
      </c>
      <c r="P83" s="38">
        <v>1298215800</v>
      </c>
      <c r="Q83" s="101">
        <f t="shared" si="7"/>
        <v>1</v>
      </c>
      <c r="R83" s="38">
        <v>1298215800</v>
      </c>
      <c r="S83" s="38">
        <v>0</v>
      </c>
      <c r="T83" s="102">
        <f t="shared" si="8"/>
        <v>1298215800</v>
      </c>
      <c r="U83" s="38">
        <f t="shared" si="9"/>
        <v>0</v>
      </c>
    </row>
    <row r="84" spans="1:22" ht="33" x14ac:dyDescent="0.25">
      <c r="A84" s="92" t="s">
        <v>270</v>
      </c>
      <c r="B84" s="92"/>
      <c r="C84" s="92"/>
      <c r="D84" s="51" t="s">
        <v>85</v>
      </c>
      <c r="E84" s="51" t="s">
        <v>109</v>
      </c>
      <c r="F84" s="18">
        <v>0</v>
      </c>
      <c r="G84" s="18">
        <v>0</v>
      </c>
      <c r="H84" s="18">
        <v>0</v>
      </c>
      <c r="I84" s="38">
        <v>5409519443</v>
      </c>
      <c r="J84" s="38">
        <v>0</v>
      </c>
      <c r="K84" s="38">
        <v>5409519443</v>
      </c>
      <c r="L84" s="102">
        <v>5409519443</v>
      </c>
      <c r="M84" s="38">
        <v>5409519443</v>
      </c>
      <c r="N84" s="38">
        <v>0</v>
      </c>
      <c r="O84" s="38">
        <v>5409519443</v>
      </c>
      <c r="P84" s="38">
        <v>5409519443</v>
      </c>
      <c r="Q84" s="101">
        <f t="shared" si="7"/>
        <v>1</v>
      </c>
      <c r="R84" s="38">
        <v>5409519443</v>
      </c>
      <c r="S84" s="38">
        <v>0</v>
      </c>
      <c r="T84" s="102">
        <f t="shared" si="8"/>
        <v>5409519443</v>
      </c>
      <c r="U84" s="38">
        <f t="shared" si="9"/>
        <v>0</v>
      </c>
    </row>
    <row r="85" spans="1:22" ht="33" x14ac:dyDescent="0.25">
      <c r="A85" s="92" t="s">
        <v>271</v>
      </c>
      <c r="B85" s="92"/>
      <c r="C85" s="92"/>
      <c r="D85" s="51" t="s">
        <v>103</v>
      </c>
      <c r="E85" s="51" t="s">
        <v>110</v>
      </c>
      <c r="F85" s="18">
        <v>0</v>
      </c>
      <c r="G85" s="18">
        <v>0</v>
      </c>
      <c r="H85" s="18">
        <v>0</v>
      </c>
      <c r="I85" s="38">
        <v>60327453</v>
      </c>
      <c r="J85" s="38">
        <v>0</v>
      </c>
      <c r="K85" s="38">
        <v>60327453</v>
      </c>
      <c r="L85" s="102">
        <v>60327453</v>
      </c>
      <c r="M85" s="38">
        <v>60327453</v>
      </c>
      <c r="N85" s="38">
        <v>0</v>
      </c>
      <c r="O85" s="38">
        <v>60327453</v>
      </c>
      <c r="P85" s="38">
        <v>60327453</v>
      </c>
      <c r="Q85" s="101">
        <f t="shared" si="7"/>
        <v>1</v>
      </c>
      <c r="R85" s="38">
        <v>20747600</v>
      </c>
      <c r="S85" s="38">
        <v>0</v>
      </c>
      <c r="T85" s="102">
        <f t="shared" si="8"/>
        <v>20747600</v>
      </c>
      <c r="U85" s="38">
        <f t="shared" si="9"/>
        <v>0</v>
      </c>
    </row>
    <row r="86" spans="1:22" ht="24.75" x14ac:dyDescent="0.25">
      <c r="A86" s="92" t="s">
        <v>272</v>
      </c>
      <c r="B86" s="92"/>
      <c r="C86" s="92"/>
      <c r="D86" s="51" t="s">
        <v>104</v>
      </c>
      <c r="E86" s="51" t="s">
        <v>111</v>
      </c>
      <c r="F86" s="18">
        <v>0</v>
      </c>
      <c r="G86" s="18">
        <v>0</v>
      </c>
      <c r="H86" s="18">
        <v>0</v>
      </c>
      <c r="I86" s="38">
        <v>312344745</v>
      </c>
      <c r="J86" s="38">
        <v>0</v>
      </c>
      <c r="K86" s="38">
        <v>312344745</v>
      </c>
      <c r="L86" s="102">
        <v>312344745</v>
      </c>
      <c r="M86" s="38">
        <v>312344745</v>
      </c>
      <c r="N86" s="38">
        <v>0</v>
      </c>
      <c r="O86" s="38">
        <v>312344745</v>
      </c>
      <c r="P86" s="38">
        <v>312344745</v>
      </c>
      <c r="Q86" s="101">
        <f t="shared" si="7"/>
        <v>1</v>
      </c>
      <c r="R86" s="38">
        <v>228691437</v>
      </c>
      <c r="S86" s="38">
        <v>0</v>
      </c>
      <c r="T86" s="102">
        <f t="shared" si="8"/>
        <v>228691437</v>
      </c>
      <c r="U86" s="38">
        <f t="shared" si="9"/>
        <v>0</v>
      </c>
    </row>
    <row r="87" spans="1:22" ht="24.75" x14ac:dyDescent="0.25">
      <c r="A87" s="92" t="s">
        <v>273</v>
      </c>
      <c r="B87" s="92"/>
      <c r="C87" s="92"/>
      <c r="D87" s="51" t="s">
        <v>105</v>
      </c>
      <c r="E87" s="51" t="s">
        <v>112</v>
      </c>
      <c r="F87" s="18">
        <v>0</v>
      </c>
      <c r="G87" s="18">
        <v>0</v>
      </c>
      <c r="H87" s="18">
        <v>0</v>
      </c>
      <c r="I87" s="38">
        <v>437454400</v>
      </c>
      <c r="J87" s="38">
        <v>0</v>
      </c>
      <c r="K87" s="38">
        <v>437454400</v>
      </c>
      <c r="L87" s="102">
        <v>437454400</v>
      </c>
      <c r="M87" s="38">
        <v>437454400</v>
      </c>
      <c r="N87" s="38">
        <v>0</v>
      </c>
      <c r="O87" s="38">
        <v>437454400</v>
      </c>
      <c r="P87" s="38">
        <v>437454400</v>
      </c>
      <c r="Q87" s="101">
        <f t="shared" si="7"/>
        <v>1</v>
      </c>
      <c r="R87" s="38">
        <v>405533764</v>
      </c>
      <c r="S87" s="38">
        <v>0</v>
      </c>
      <c r="T87" s="102">
        <f t="shared" si="8"/>
        <v>405533764</v>
      </c>
      <c r="U87" s="38">
        <f t="shared" si="9"/>
        <v>0</v>
      </c>
    </row>
    <row r="88" spans="1:22" ht="24.75" x14ac:dyDescent="0.25">
      <c r="A88" s="92" t="s">
        <v>274</v>
      </c>
      <c r="B88" s="92"/>
      <c r="C88" s="92"/>
      <c r="D88" s="51"/>
      <c r="E88" s="51" t="s">
        <v>113</v>
      </c>
      <c r="F88" s="18">
        <v>0</v>
      </c>
      <c r="G88" s="18">
        <v>0</v>
      </c>
      <c r="H88" s="18">
        <v>0</v>
      </c>
      <c r="I88" s="38">
        <v>1704515790</v>
      </c>
      <c r="J88" s="38">
        <v>0</v>
      </c>
      <c r="K88" s="38">
        <v>1704515790</v>
      </c>
      <c r="L88" s="102">
        <v>1704515790</v>
      </c>
      <c r="M88" s="38">
        <v>1704515790</v>
      </c>
      <c r="N88" s="38">
        <v>0</v>
      </c>
      <c r="O88" s="38">
        <v>1704515790</v>
      </c>
      <c r="P88" s="38">
        <v>1704515790</v>
      </c>
      <c r="Q88" s="101">
        <f>+L88/K88</f>
        <v>1</v>
      </c>
      <c r="R88" s="38">
        <v>1611862141</v>
      </c>
      <c r="S88" s="103">
        <f>+P88-R88</f>
        <v>92653649</v>
      </c>
      <c r="T88" s="102">
        <f t="shared" si="8"/>
        <v>1704515790</v>
      </c>
      <c r="U88" s="38">
        <f t="shared" si="9"/>
        <v>0</v>
      </c>
    </row>
    <row r="92" spans="1:22" x14ac:dyDescent="0.25">
      <c r="C92" s="73" t="s">
        <v>275</v>
      </c>
      <c r="D92" s="73"/>
      <c r="E92" s="73"/>
      <c r="F92" s="73"/>
    </row>
    <row r="94" spans="1:22" x14ac:dyDescent="0.25">
      <c r="C94" s="73" t="s">
        <v>79</v>
      </c>
      <c r="D94" s="73"/>
      <c r="E94" s="73"/>
      <c r="F94" s="73"/>
      <c r="G94" s="73"/>
      <c r="H94" s="73"/>
      <c r="I94" s="73"/>
      <c r="J94" s="73"/>
      <c r="K94" s="73"/>
      <c r="L94" s="73"/>
      <c r="M94" s="73"/>
      <c r="N94" s="73"/>
      <c r="O94" s="73"/>
      <c r="P94" s="73"/>
      <c r="Q94" s="73"/>
      <c r="R94" s="73"/>
      <c r="S94" s="73"/>
      <c r="T94" s="73"/>
      <c r="U94" s="73"/>
      <c r="V94" s="73"/>
    </row>
  </sheetData>
  <mergeCells count="97">
    <mergeCell ref="A88:C88"/>
    <mergeCell ref="C92:F92"/>
    <mergeCell ref="C94:V94"/>
    <mergeCell ref="A82:C82"/>
    <mergeCell ref="A83:C83"/>
    <mergeCell ref="A84:C84"/>
    <mergeCell ref="A85:C85"/>
    <mergeCell ref="A86:C86"/>
    <mergeCell ref="A87:C87"/>
    <mergeCell ref="A76:C76"/>
    <mergeCell ref="A77:C77"/>
    <mergeCell ref="A78:C78"/>
    <mergeCell ref="A79:C79"/>
    <mergeCell ref="A80:C80"/>
    <mergeCell ref="A81:C81"/>
    <mergeCell ref="A70:C70"/>
    <mergeCell ref="A71:C71"/>
    <mergeCell ref="A72:C72"/>
    <mergeCell ref="A73:C73"/>
    <mergeCell ref="A74:C74"/>
    <mergeCell ref="A75:C75"/>
    <mergeCell ref="A64:C64"/>
    <mergeCell ref="A65:C65"/>
    <mergeCell ref="A66:C66"/>
    <mergeCell ref="A67:C67"/>
    <mergeCell ref="A68:C68"/>
    <mergeCell ref="A69:C69"/>
    <mergeCell ref="A58:C58"/>
    <mergeCell ref="A59:C59"/>
    <mergeCell ref="A60:C60"/>
    <mergeCell ref="A61:C61"/>
    <mergeCell ref="A62:C62"/>
    <mergeCell ref="A63:C63"/>
    <mergeCell ref="A52:C52"/>
    <mergeCell ref="A53:C53"/>
    <mergeCell ref="A54:C54"/>
    <mergeCell ref="A55:C55"/>
    <mergeCell ref="A56:C56"/>
    <mergeCell ref="A57:C57"/>
    <mergeCell ref="A46:C46"/>
    <mergeCell ref="A47:C47"/>
    <mergeCell ref="A48:C48"/>
    <mergeCell ref="A49:C49"/>
    <mergeCell ref="A50:C50"/>
    <mergeCell ref="A51:C51"/>
    <mergeCell ref="A40:C40"/>
    <mergeCell ref="A41:C41"/>
    <mergeCell ref="A42:C42"/>
    <mergeCell ref="A43:C43"/>
    <mergeCell ref="A44:C44"/>
    <mergeCell ref="A45:C45"/>
    <mergeCell ref="A34:C34"/>
    <mergeCell ref="A35:C35"/>
    <mergeCell ref="A36:C36"/>
    <mergeCell ref="A37:C37"/>
    <mergeCell ref="A38:C38"/>
    <mergeCell ref="A39:C39"/>
    <mergeCell ref="A28:C28"/>
    <mergeCell ref="A29:C29"/>
    <mergeCell ref="A30:C30"/>
    <mergeCell ref="A31:C31"/>
    <mergeCell ref="A32:C32"/>
    <mergeCell ref="A33:C33"/>
    <mergeCell ref="A22:C22"/>
    <mergeCell ref="A23:C23"/>
    <mergeCell ref="A24:C24"/>
    <mergeCell ref="A25:C25"/>
    <mergeCell ref="A26:C26"/>
    <mergeCell ref="A27:C27"/>
    <mergeCell ref="A16:C16"/>
    <mergeCell ref="A17:D17"/>
    <mergeCell ref="A18:C18"/>
    <mergeCell ref="A19:C19"/>
    <mergeCell ref="A20:C20"/>
    <mergeCell ref="A21:C21"/>
    <mergeCell ref="A14:C14"/>
    <mergeCell ref="F14:K14"/>
    <mergeCell ref="M14:O14"/>
    <mergeCell ref="R14:T14"/>
    <mergeCell ref="A15:C15"/>
    <mergeCell ref="G15:H15"/>
    <mergeCell ref="I15:J15"/>
    <mergeCell ref="C9:D9"/>
    <mergeCell ref="E9:F9"/>
    <mergeCell ref="C10:D10"/>
    <mergeCell ref="E10:F10"/>
    <mergeCell ref="H10:J10"/>
    <mergeCell ref="C11:D12"/>
    <mergeCell ref="E11:F12"/>
    <mergeCell ref="H11:J11"/>
    <mergeCell ref="A1:U1"/>
    <mergeCell ref="A2:F4"/>
    <mergeCell ref="G2:S4"/>
    <mergeCell ref="T3:U3"/>
    <mergeCell ref="C5:T5"/>
    <mergeCell ref="C8:D8"/>
    <mergeCell ref="E8:F8"/>
  </mergeCells>
  <pageMargins left="0.5899999737739563" right="0.5899999737739563" top="1.9999999552965164E-2" bottom="1.3333333656191826E-2" header="0.3" footer="0.3"/>
  <pageSetup paperSize="52" orientation="landscape" errors="blank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V93"/>
  <sheetViews>
    <sheetView showGridLines="0" workbookViewId="0">
      <selection activeCell="D16" sqref="D16"/>
    </sheetView>
  </sheetViews>
  <sheetFormatPr baseColWidth="10" defaultRowHeight="15" x14ac:dyDescent="0.25"/>
  <cols>
    <col min="1" max="2" width="0.5703125" customWidth="1"/>
    <col min="3" max="3" width="8.5703125" customWidth="1"/>
    <col min="4" max="4" width="6" customWidth="1"/>
    <col min="5" max="5" width="23" customWidth="1"/>
    <col min="6" max="7" width="11.85546875" customWidth="1"/>
    <col min="8" max="8" width="10.7109375" customWidth="1"/>
    <col min="9" max="9" width="11.85546875" customWidth="1"/>
    <col min="10" max="10" width="10.140625" customWidth="1"/>
    <col min="11" max="11" width="11.85546875" customWidth="1"/>
    <col min="12" max="13" width="12" customWidth="1"/>
    <col min="14" max="14" width="10.85546875" customWidth="1"/>
    <col min="15" max="15" width="12.28515625" customWidth="1"/>
    <col min="16" max="16" width="13" customWidth="1"/>
    <col min="17" max="17" width="5.42578125" customWidth="1"/>
    <col min="18" max="18" width="11.85546875" customWidth="1"/>
    <col min="19" max="20" width="12.140625" customWidth="1"/>
    <col min="21" max="21" width="11.42578125" customWidth="1"/>
    <col min="22" max="22" width="19.28515625" customWidth="1"/>
    <col min="23" max="245" width="9.140625" customWidth="1"/>
    <col min="246" max="247" width="0.5703125" customWidth="1"/>
    <col min="248" max="248" width="10.28515625" customWidth="1"/>
    <col min="249" max="249" width="6.28515625" customWidth="1"/>
    <col min="250" max="250" width="16.5703125" customWidth="1"/>
    <col min="251" max="251" width="8" customWidth="1"/>
    <col min="252" max="252" width="1.140625" customWidth="1"/>
    <col min="253" max="253" width="0.5703125" customWidth="1"/>
    <col min="254" max="254" width="1" customWidth="1"/>
    <col min="255" max="255" width="0.85546875" customWidth="1"/>
    <col min="256" max="256" width="9.140625" customWidth="1"/>
    <col min="257" max="257" width="0.5703125" customWidth="1"/>
    <col min="258" max="258" width="10.5703125" customWidth="1"/>
    <col min="259" max="259" width="10.7109375" customWidth="1"/>
    <col min="260" max="260" width="1" customWidth="1"/>
    <col min="261" max="261" width="9.5703125" customWidth="1"/>
    <col min="262" max="263" width="10.7109375" customWidth="1"/>
    <col min="264" max="265" width="10.85546875" customWidth="1"/>
    <col min="266" max="266" width="10.7109375" customWidth="1"/>
    <col min="267" max="267" width="10.85546875" customWidth="1"/>
    <col min="268" max="268" width="5.42578125" customWidth="1"/>
    <col min="269" max="269" width="10.7109375" customWidth="1"/>
    <col min="270" max="270" width="9.28515625" customWidth="1"/>
    <col min="271" max="271" width="0.7109375" customWidth="1"/>
    <col min="272" max="272" width="0.85546875" customWidth="1"/>
    <col min="273" max="273" width="8.85546875" customWidth="1"/>
    <col min="274" max="274" width="1.85546875" customWidth="1"/>
    <col min="275" max="275" width="10.140625" customWidth="1"/>
    <col min="276" max="276" width="0.7109375" customWidth="1"/>
    <col min="277" max="277" width="10.7109375" customWidth="1"/>
    <col min="278" max="278" width="19.28515625" customWidth="1"/>
    <col min="279" max="501" width="9.140625" customWidth="1"/>
    <col min="502" max="503" width="0.5703125" customWidth="1"/>
    <col min="504" max="504" width="10.28515625" customWidth="1"/>
    <col min="505" max="505" width="6.28515625" customWidth="1"/>
    <col min="506" max="506" width="16.5703125" customWidth="1"/>
    <col min="507" max="507" width="8" customWidth="1"/>
    <col min="508" max="508" width="1.140625" customWidth="1"/>
    <col min="509" max="509" width="0.5703125" customWidth="1"/>
    <col min="510" max="510" width="1" customWidth="1"/>
    <col min="511" max="511" width="0.85546875" customWidth="1"/>
    <col min="512" max="512" width="9.140625" customWidth="1"/>
    <col min="513" max="513" width="0.5703125" customWidth="1"/>
    <col min="514" max="514" width="10.5703125" customWidth="1"/>
    <col min="515" max="515" width="10.7109375" customWidth="1"/>
    <col min="516" max="516" width="1" customWidth="1"/>
    <col min="517" max="517" width="9.5703125" customWidth="1"/>
    <col min="518" max="519" width="10.7109375" customWidth="1"/>
    <col min="520" max="521" width="10.85546875" customWidth="1"/>
    <col min="522" max="522" width="10.7109375" customWidth="1"/>
    <col min="523" max="523" width="10.85546875" customWidth="1"/>
    <col min="524" max="524" width="5.42578125" customWidth="1"/>
    <col min="525" max="525" width="10.7109375" customWidth="1"/>
    <col min="526" max="526" width="9.28515625" customWidth="1"/>
    <col min="527" max="527" width="0.7109375" customWidth="1"/>
    <col min="528" max="528" width="0.85546875" customWidth="1"/>
    <col min="529" max="529" width="8.85546875" customWidth="1"/>
    <col min="530" max="530" width="1.85546875" customWidth="1"/>
    <col min="531" max="531" width="10.140625" customWidth="1"/>
    <col min="532" max="532" width="0.7109375" customWidth="1"/>
    <col min="533" max="533" width="10.7109375" customWidth="1"/>
    <col min="534" max="534" width="19.28515625" customWidth="1"/>
    <col min="535" max="757" width="9.140625" customWidth="1"/>
    <col min="758" max="759" width="0.5703125" customWidth="1"/>
    <col min="760" max="760" width="10.28515625" customWidth="1"/>
    <col min="761" max="761" width="6.28515625" customWidth="1"/>
    <col min="762" max="762" width="16.5703125" customWidth="1"/>
    <col min="763" max="763" width="8" customWidth="1"/>
    <col min="764" max="764" width="1.140625" customWidth="1"/>
    <col min="765" max="765" width="0.5703125" customWidth="1"/>
    <col min="766" max="766" width="1" customWidth="1"/>
    <col min="767" max="767" width="0.85546875" customWidth="1"/>
    <col min="768" max="768" width="9.140625" customWidth="1"/>
    <col min="769" max="769" width="0.5703125" customWidth="1"/>
    <col min="770" max="770" width="10.5703125" customWidth="1"/>
    <col min="771" max="771" width="10.7109375" customWidth="1"/>
    <col min="772" max="772" width="1" customWidth="1"/>
    <col min="773" max="773" width="9.5703125" customWidth="1"/>
    <col min="774" max="775" width="10.7109375" customWidth="1"/>
    <col min="776" max="777" width="10.85546875" customWidth="1"/>
    <col min="778" max="778" width="10.7109375" customWidth="1"/>
    <col min="779" max="779" width="10.85546875" customWidth="1"/>
    <col min="780" max="780" width="5.42578125" customWidth="1"/>
    <col min="781" max="781" width="10.7109375" customWidth="1"/>
    <col min="782" max="782" width="9.28515625" customWidth="1"/>
    <col min="783" max="783" width="0.7109375" customWidth="1"/>
    <col min="784" max="784" width="0.85546875" customWidth="1"/>
    <col min="785" max="785" width="8.85546875" customWidth="1"/>
    <col min="786" max="786" width="1.85546875" customWidth="1"/>
    <col min="787" max="787" width="10.140625" customWidth="1"/>
    <col min="788" max="788" width="0.7109375" customWidth="1"/>
    <col min="789" max="789" width="10.7109375" customWidth="1"/>
    <col min="790" max="790" width="19.28515625" customWidth="1"/>
    <col min="791" max="1013" width="9.140625" customWidth="1"/>
    <col min="1014" max="1015" width="0.5703125" customWidth="1"/>
    <col min="1016" max="1016" width="10.28515625" customWidth="1"/>
    <col min="1017" max="1017" width="6.28515625" customWidth="1"/>
    <col min="1018" max="1018" width="16.5703125" customWidth="1"/>
    <col min="1019" max="1019" width="8" customWidth="1"/>
    <col min="1020" max="1020" width="1.140625" customWidth="1"/>
    <col min="1021" max="1021" width="0.5703125" customWidth="1"/>
    <col min="1022" max="1022" width="1" customWidth="1"/>
    <col min="1023" max="1023" width="0.85546875" customWidth="1"/>
    <col min="1024" max="1024" width="9.140625" customWidth="1"/>
    <col min="1025" max="1025" width="0.5703125" customWidth="1"/>
    <col min="1026" max="1026" width="10.5703125" customWidth="1"/>
    <col min="1027" max="1027" width="10.7109375" customWidth="1"/>
    <col min="1028" max="1028" width="1" customWidth="1"/>
    <col min="1029" max="1029" width="9.5703125" customWidth="1"/>
    <col min="1030" max="1031" width="10.7109375" customWidth="1"/>
    <col min="1032" max="1033" width="10.85546875" customWidth="1"/>
    <col min="1034" max="1034" width="10.7109375" customWidth="1"/>
    <col min="1035" max="1035" width="10.85546875" customWidth="1"/>
    <col min="1036" max="1036" width="5.42578125" customWidth="1"/>
    <col min="1037" max="1037" width="10.7109375" customWidth="1"/>
    <col min="1038" max="1038" width="9.28515625" customWidth="1"/>
    <col min="1039" max="1039" width="0.7109375" customWidth="1"/>
    <col min="1040" max="1040" width="0.85546875" customWidth="1"/>
    <col min="1041" max="1041" width="8.85546875" customWidth="1"/>
    <col min="1042" max="1042" width="1.85546875" customWidth="1"/>
    <col min="1043" max="1043" width="10.140625" customWidth="1"/>
    <col min="1044" max="1044" width="0.7109375" customWidth="1"/>
    <col min="1045" max="1045" width="10.7109375" customWidth="1"/>
    <col min="1046" max="1046" width="19.28515625" customWidth="1"/>
    <col min="1047" max="1269" width="9.140625" customWidth="1"/>
    <col min="1270" max="1271" width="0.5703125" customWidth="1"/>
    <col min="1272" max="1272" width="10.28515625" customWidth="1"/>
    <col min="1273" max="1273" width="6.28515625" customWidth="1"/>
    <col min="1274" max="1274" width="16.5703125" customWidth="1"/>
    <col min="1275" max="1275" width="8" customWidth="1"/>
    <col min="1276" max="1276" width="1.140625" customWidth="1"/>
    <col min="1277" max="1277" width="0.5703125" customWidth="1"/>
    <col min="1278" max="1278" width="1" customWidth="1"/>
    <col min="1279" max="1279" width="0.85546875" customWidth="1"/>
    <col min="1280" max="1280" width="9.140625" customWidth="1"/>
    <col min="1281" max="1281" width="0.5703125" customWidth="1"/>
    <col min="1282" max="1282" width="10.5703125" customWidth="1"/>
    <col min="1283" max="1283" width="10.7109375" customWidth="1"/>
    <col min="1284" max="1284" width="1" customWidth="1"/>
    <col min="1285" max="1285" width="9.5703125" customWidth="1"/>
    <col min="1286" max="1287" width="10.7109375" customWidth="1"/>
    <col min="1288" max="1289" width="10.85546875" customWidth="1"/>
    <col min="1290" max="1290" width="10.7109375" customWidth="1"/>
    <col min="1291" max="1291" width="10.85546875" customWidth="1"/>
    <col min="1292" max="1292" width="5.42578125" customWidth="1"/>
    <col min="1293" max="1293" width="10.7109375" customWidth="1"/>
    <col min="1294" max="1294" width="9.28515625" customWidth="1"/>
    <col min="1295" max="1295" width="0.7109375" customWidth="1"/>
    <col min="1296" max="1296" width="0.85546875" customWidth="1"/>
    <col min="1297" max="1297" width="8.85546875" customWidth="1"/>
    <col min="1298" max="1298" width="1.85546875" customWidth="1"/>
    <col min="1299" max="1299" width="10.140625" customWidth="1"/>
    <col min="1300" max="1300" width="0.7109375" customWidth="1"/>
    <col min="1301" max="1301" width="10.7109375" customWidth="1"/>
    <col min="1302" max="1302" width="19.28515625" customWidth="1"/>
    <col min="1303" max="1525" width="9.140625" customWidth="1"/>
    <col min="1526" max="1527" width="0.5703125" customWidth="1"/>
    <col min="1528" max="1528" width="10.28515625" customWidth="1"/>
    <col min="1529" max="1529" width="6.28515625" customWidth="1"/>
    <col min="1530" max="1530" width="16.5703125" customWidth="1"/>
    <col min="1531" max="1531" width="8" customWidth="1"/>
    <col min="1532" max="1532" width="1.140625" customWidth="1"/>
    <col min="1533" max="1533" width="0.5703125" customWidth="1"/>
    <col min="1534" max="1534" width="1" customWidth="1"/>
    <col min="1535" max="1535" width="0.85546875" customWidth="1"/>
    <col min="1536" max="1536" width="9.140625" customWidth="1"/>
    <col min="1537" max="1537" width="0.5703125" customWidth="1"/>
    <col min="1538" max="1538" width="10.5703125" customWidth="1"/>
    <col min="1539" max="1539" width="10.7109375" customWidth="1"/>
    <col min="1540" max="1540" width="1" customWidth="1"/>
    <col min="1541" max="1541" width="9.5703125" customWidth="1"/>
    <col min="1542" max="1543" width="10.7109375" customWidth="1"/>
    <col min="1544" max="1545" width="10.85546875" customWidth="1"/>
    <col min="1546" max="1546" width="10.7109375" customWidth="1"/>
    <col min="1547" max="1547" width="10.85546875" customWidth="1"/>
    <col min="1548" max="1548" width="5.42578125" customWidth="1"/>
    <col min="1549" max="1549" width="10.7109375" customWidth="1"/>
    <col min="1550" max="1550" width="9.28515625" customWidth="1"/>
    <col min="1551" max="1551" width="0.7109375" customWidth="1"/>
    <col min="1552" max="1552" width="0.85546875" customWidth="1"/>
    <col min="1553" max="1553" width="8.85546875" customWidth="1"/>
    <col min="1554" max="1554" width="1.85546875" customWidth="1"/>
    <col min="1555" max="1555" width="10.140625" customWidth="1"/>
    <col min="1556" max="1556" width="0.7109375" customWidth="1"/>
    <col min="1557" max="1557" width="10.7109375" customWidth="1"/>
    <col min="1558" max="1558" width="19.28515625" customWidth="1"/>
    <col min="1559" max="1781" width="9.140625" customWidth="1"/>
    <col min="1782" max="1783" width="0.5703125" customWidth="1"/>
    <col min="1784" max="1784" width="10.28515625" customWidth="1"/>
    <col min="1785" max="1785" width="6.28515625" customWidth="1"/>
    <col min="1786" max="1786" width="16.5703125" customWidth="1"/>
    <col min="1787" max="1787" width="8" customWidth="1"/>
    <col min="1788" max="1788" width="1.140625" customWidth="1"/>
    <col min="1789" max="1789" width="0.5703125" customWidth="1"/>
    <col min="1790" max="1790" width="1" customWidth="1"/>
    <col min="1791" max="1791" width="0.85546875" customWidth="1"/>
    <col min="1792" max="1792" width="9.140625" customWidth="1"/>
    <col min="1793" max="1793" width="0.5703125" customWidth="1"/>
    <col min="1794" max="1794" width="10.5703125" customWidth="1"/>
    <col min="1795" max="1795" width="10.7109375" customWidth="1"/>
    <col min="1796" max="1796" width="1" customWidth="1"/>
    <col min="1797" max="1797" width="9.5703125" customWidth="1"/>
    <col min="1798" max="1799" width="10.7109375" customWidth="1"/>
    <col min="1800" max="1801" width="10.85546875" customWidth="1"/>
    <col min="1802" max="1802" width="10.7109375" customWidth="1"/>
    <col min="1803" max="1803" width="10.85546875" customWidth="1"/>
    <col min="1804" max="1804" width="5.42578125" customWidth="1"/>
    <col min="1805" max="1805" width="10.7109375" customWidth="1"/>
    <col min="1806" max="1806" width="9.28515625" customWidth="1"/>
    <col min="1807" max="1807" width="0.7109375" customWidth="1"/>
    <col min="1808" max="1808" width="0.85546875" customWidth="1"/>
    <col min="1809" max="1809" width="8.85546875" customWidth="1"/>
    <col min="1810" max="1810" width="1.85546875" customWidth="1"/>
    <col min="1811" max="1811" width="10.140625" customWidth="1"/>
    <col min="1812" max="1812" width="0.7109375" customWidth="1"/>
    <col min="1813" max="1813" width="10.7109375" customWidth="1"/>
    <col min="1814" max="1814" width="19.28515625" customWidth="1"/>
    <col min="1815" max="2037" width="9.140625" customWidth="1"/>
    <col min="2038" max="2039" width="0.5703125" customWidth="1"/>
    <col min="2040" max="2040" width="10.28515625" customWidth="1"/>
    <col min="2041" max="2041" width="6.28515625" customWidth="1"/>
    <col min="2042" max="2042" width="16.5703125" customWidth="1"/>
    <col min="2043" max="2043" width="8" customWidth="1"/>
    <col min="2044" max="2044" width="1.140625" customWidth="1"/>
    <col min="2045" max="2045" width="0.5703125" customWidth="1"/>
    <col min="2046" max="2046" width="1" customWidth="1"/>
    <col min="2047" max="2047" width="0.85546875" customWidth="1"/>
    <col min="2048" max="2048" width="9.140625" customWidth="1"/>
    <col min="2049" max="2049" width="0.5703125" customWidth="1"/>
    <col min="2050" max="2050" width="10.5703125" customWidth="1"/>
    <col min="2051" max="2051" width="10.7109375" customWidth="1"/>
    <col min="2052" max="2052" width="1" customWidth="1"/>
    <col min="2053" max="2053" width="9.5703125" customWidth="1"/>
    <col min="2054" max="2055" width="10.7109375" customWidth="1"/>
    <col min="2056" max="2057" width="10.85546875" customWidth="1"/>
    <col min="2058" max="2058" width="10.7109375" customWidth="1"/>
    <col min="2059" max="2059" width="10.85546875" customWidth="1"/>
    <col min="2060" max="2060" width="5.42578125" customWidth="1"/>
    <col min="2061" max="2061" width="10.7109375" customWidth="1"/>
    <col min="2062" max="2062" width="9.28515625" customWidth="1"/>
    <col min="2063" max="2063" width="0.7109375" customWidth="1"/>
    <col min="2064" max="2064" width="0.85546875" customWidth="1"/>
    <col min="2065" max="2065" width="8.85546875" customWidth="1"/>
    <col min="2066" max="2066" width="1.85546875" customWidth="1"/>
    <col min="2067" max="2067" width="10.140625" customWidth="1"/>
    <col min="2068" max="2068" width="0.7109375" customWidth="1"/>
    <col min="2069" max="2069" width="10.7109375" customWidth="1"/>
    <col min="2070" max="2070" width="19.28515625" customWidth="1"/>
    <col min="2071" max="2293" width="9.140625" customWidth="1"/>
    <col min="2294" max="2295" width="0.5703125" customWidth="1"/>
    <col min="2296" max="2296" width="10.28515625" customWidth="1"/>
    <col min="2297" max="2297" width="6.28515625" customWidth="1"/>
    <col min="2298" max="2298" width="16.5703125" customWidth="1"/>
    <col min="2299" max="2299" width="8" customWidth="1"/>
    <col min="2300" max="2300" width="1.140625" customWidth="1"/>
    <col min="2301" max="2301" width="0.5703125" customWidth="1"/>
    <col min="2302" max="2302" width="1" customWidth="1"/>
    <col min="2303" max="2303" width="0.85546875" customWidth="1"/>
    <col min="2304" max="2304" width="9.140625" customWidth="1"/>
    <col min="2305" max="2305" width="0.5703125" customWidth="1"/>
    <col min="2306" max="2306" width="10.5703125" customWidth="1"/>
    <col min="2307" max="2307" width="10.7109375" customWidth="1"/>
    <col min="2308" max="2308" width="1" customWidth="1"/>
    <col min="2309" max="2309" width="9.5703125" customWidth="1"/>
    <col min="2310" max="2311" width="10.7109375" customWidth="1"/>
    <col min="2312" max="2313" width="10.85546875" customWidth="1"/>
    <col min="2314" max="2314" width="10.7109375" customWidth="1"/>
    <col min="2315" max="2315" width="10.85546875" customWidth="1"/>
    <col min="2316" max="2316" width="5.42578125" customWidth="1"/>
    <col min="2317" max="2317" width="10.7109375" customWidth="1"/>
    <col min="2318" max="2318" width="9.28515625" customWidth="1"/>
    <col min="2319" max="2319" width="0.7109375" customWidth="1"/>
    <col min="2320" max="2320" width="0.85546875" customWidth="1"/>
    <col min="2321" max="2321" width="8.85546875" customWidth="1"/>
    <col min="2322" max="2322" width="1.85546875" customWidth="1"/>
    <col min="2323" max="2323" width="10.140625" customWidth="1"/>
    <col min="2324" max="2324" width="0.7109375" customWidth="1"/>
    <col min="2325" max="2325" width="10.7109375" customWidth="1"/>
    <col min="2326" max="2326" width="19.28515625" customWidth="1"/>
    <col min="2327" max="2549" width="9.140625" customWidth="1"/>
    <col min="2550" max="2551" width="0.5703125" customWidth="1"/>
    <col min="2552" max="2552" width="10.28515625" customWidth="1"/>
    <col min="2553" max="2553" width="6.28515625" customWidth="1"/>
    <col min="2554" max="2554" width="16.5703125" customWidth="1"/>
    <col min="2555" max="2555" width="8" customWidth="1"/>
    <col min="2556" max="2556" width="1.140625" customWidth="1"/>
    <col min="2557" max="2557" width="0.5703125" customWidth="1"/>
    <col min="2558" max="2558" width="1" customWidth="1"/>
    <col min="2559" max="2559" width="0.85546875" customWidth="1"/>
    <col min="2560" max="2560" width="9.140625" customWidth="1"/>
    <col min="2561" max="2561" width="0.5703125" customWidth="1"/>
    <col min="2562" max="2562" width="10.5703125" customWidth="1"/>
    <col min="2563" max="2563" width="10.7109375" customWidth="1"/>
    <col min="2564" max="2564" width="1" customWidth="1"/>
    <col min="2565" max="2565" width="9.5703125" customWidth="1"/>
    <col min="2566" max="2567" width="10.7109375" customWidth="1"/>
    <col min="2568" max="2569" width="10.85546875" customWidth="1"/>
    <col min="2570" max="2570" width="10.7109375" customWidth="1"/>
    <col min="2571" max="2571" width="10.85546875" customWidth="1"/>
    <col min="2572" max="2572" width="5.42578125" customWidth="1"/>
    <col min="2573" max="2573" width="10.7109375" customWidth="1"/>
    <col min="2574" max="2574" width="9.28515625" customWidth="1"/>
    <col min="2575" max="2575" width="0.7109375" customWidth="1"/>
    <col min="2576" max="2576" width="0.85546875" customWidth="1"/>
    <col min="2577" max="2577" width="8.85546875" customWidth="1"/>
    <col min="2578" max="2578" width="1.85546875" customWidth="1"/>
    <col min="2579" max="2579" width="10.140625" customWidth="1"/>
    <col min="2580" max="2580" width="0.7109375" customWidth="1"/>
    <col min="2581" max="2581" width="10.7109375" customWidth="1"/>
    <col min="2582" max="2582" width="19.28515625" customWidth="1"/>
    <col min="2583" max="2805" width="9.140625" customWidth="1"/>
    <col min="2806" max="2807" width="0.5703125" customWidth="1"/>
    <col min="2808" max="2808" width="10.28515625" customWidth="1"/>
    <col min="2809" max="2809" width="6.28515625" customWidth="1"/>
    <col min="2810" max="2810" width="16.5703125" customWidth="1"/>
    <col min="2811" max="2811" width="8" customWidth="1"/>
    <col min="2812" max="2812" width="1.140625" customWidth="1"/>
    <col min="2813" max="2813" width="0.5703125" customWidth="1"/>
    <col min="2814" max="2814" width="1" customWidth="1"/>
    <col min="2815" max="2815" width="0.85546875" customWidth="1"/>
    <col min="2816" max="2816" width="9.140625" customWidth="1"/>
    <col min="2817" max="2817" width="0.5703125" customWidth="1"/>
    <col min="2818" max="2818" width="10.5703125" customWidth="1"/>
    <col min="2819" max="2819" width="10.7109375" customWidth="1"/>
    <col min="2820" max="2820" width="1" customWidth="1"/>
    <col min="2821" max="2821" width="9.5703125" customWidth="1"/>
    <col min="2822" max="2823" width="10.7109375" customWidth="1"/>
    <col min="2824" max="2825" width="10.85546875" customWidth="1"/>
    <col min="2826" max="2826" width="10.7109375" customWidth="1"/>
    <col min="2827" max="2827" width="10.85546875" customWidth="1"/>
    <col min="2828" max="2828" width="5.42578125" customWidth="1"/>
    <col min="2829" max="2829" width="10.7109375" customWidth="1"/>
    <col min="2830" max="2830" width="9.28515625" customWidth="1"/>
    <col min="2831" max="2831" width="0.7109375" customWidth="1"/>
    <col min="2832" max="2832" width="0.85546875" customWidth="1"/>
    <col min="2833" max="2833" width="8.85546875" customWidth="1"/>
    <col min="2834" max="2834" width="1.85546875" customWidth="1"/>
    <col min="2835" max="2835" width="10.140625" customWidth="1"/>
    <col min="2836" max="2836" width="0.7109375" customWidth="1"/>
    <col min="2837" max="2837" width="10.7109375" customWidth="1"/>
    <col min="2838" max="2838" width="19.28515625" customWidth="1"/>
    <col min="2839" max="3061" width="9.140625" customWidth="1"/>
    <col min="3062" max="3063" width="0.5703125" customWidth="1"/>
    <col min="3064" max="3064" width="10.28515625" customWidth="1"/>
    <col min="3065" max="3065" width="6.28515625" customWidth="1"/>
    <col min="3066" max="3066" width="16.5703125" customWidth="1"/>
    <col min="3067" max="3067" width="8" customWidth="1"/>
    <col min="3068" max="3068" width="1.140625" customWidth="1"/>
    <col min="3069" max="3069" width="0.5703125" customWidth="1"/>
    <col min="3070" max="3070" width="1" customWidth="1"/>
    <col min="3071" max="3071" width="0.85546875" customWidth="1"/>
    <col min="3072" max="3072" width="9.140625" customWidth="1"/>
    <col min="3073" max="3073" width="0.5703125" customWidth="1"/>
    <col min="3074" max="3074" width="10.5703125" customWidth="1"/>
    <col min="3075" max="3075" width="10.7109375" customWidth="1"/>
    <col min="3076" max="3076" width="1" customWidth="1"/>
    <col min="3077" max="3077" width="9.5703125" customWidth="1"/>
    <col min="3078" max="3079" width="10.7109375" customWidth="1"/>
    <col min="3080" max="3081" width="10.85546875" customWidth="1"/>
    <col min="3082" max="3082" width="10.7109375" customWidth="1"/>
    <col min="3083" max="3083" width="10.85546875" customWidth="1"/>
    <col min="3084" max="3084" width="5.42578125" customWidth="1"/>
    <col min="3085" max="3085" width="10.7109375" customWidth="1"/>
    <col min="3086" max="3086" width="9.28515625" customWidth="1"/>
    <col min="3087" max="3087" width="0.7109375" customWidth="1"/>
    <col min="3088" max="3088" width="0.85546875" customWidth="1"/>
    <col min="3089" max="3089" width="8.85546875" customWidth="1"/>
    <col min="3090" max="3090" width="1.85546875" customWidth="1"/>
    <col min="3091" max="3091" width="10.140625" customWidth="1"/>
    <col min="3092" max="3092" width="0.7109375" customWidth="1"/>
    <col min="3093" max="3093" width="10.7109375" customWidth="1"/>
    <col min="3094" max="3094" width="19.28515625" customWidth="1"/>
    <col min="3095" max="3317" width="9.140625" customWidth="1"/>
    <col min="3318" max="3319" width="0.5703125" customWidth="1"/>
    <col min="3320" max="3320" width="10.28515625" customWidth="1"/>
    <col min="3321" max="3321" width="6.28515625" customWidth="1"/>
    <col min="3322" max="3322" width="16.5703125" customWidth="1"/>
    <col min="3323" max="3323" width="8" customWidth="1"/>
    <col min="3324" max="3324" width="1.140625" customWidth="1"/>
    <col min="3325" max="3325" width="0.5703125" customWidth="1"/>
    <col min="3326" max="3326" width="1" customWidth="1"/>
    <col min="3327" max="3327" width="0.85546875" customWidth="1"/>
    <col min="3328" max="3328" width="9.140625" customWidth="1"/>
    <col min="3329" max="3329" width="0.5703125" customWidth="1"/>
    <col min="3330" max="3330" width="10.5703125" customWidth="1"/>
    <col min="3331" max="3331" width="10.7109375" customWidth="1"/>
    <col min="3332" max="3332" width="1" customWidth="1"/>
    <col min="3333" max="3333" width="9.5703125" customWidth="1"/>
    <col min="3334" max="3335" width="10.7109375" customWidth="1"/>
    <col min="3336" max="3337" width="10.85546875" customWidth="1"/>
    <col min="3338" max="3338" width="10.7109375" customWidth="1"/>
    <col min="3339" max="3339" width="10.85546875" customWidth="1"/>
    <col min="3340" max="3340" width="5.42578125" customWidth="1"/>
    <col min="3341" max="3341" width="10.7109375" customWidth="1"/>
    <col min="3342" max="3342" width="9.28515625" customWidth="1"/>
    <col min="3343" max="3343" width="0.7109375" customWidth="1"/>
    <col min="3344" max="3344" width="0.85546875" customWidth="1"/>
    <col min="3345" max="3345" width="8.85546875" customWidth="1"/>
    <col min="3346" max="3346" width="1.85546875" customWidth="1"/>
    <col min="3347" max="3347" width="10.140625" customWidth="1"/>
    <col min="3348" max="3348" width="0.7109375" customWidth="1"/>
    <col min="3349" max="3349" width="10.7109375" customWidth="1"/>
    <col min="3350" max="3350" width="19.28515625" customWidth="1"/>
    <col min="3351" max="3573" width="9.140625" customWidth="1"/>
    <col min="3574" max="3575" width="0.5703125" customWidth="1"/>
    <col min="3576" max="3576" width="10.28515625" customWidth="1"/>
    <col min="3577" max="3577" width="6.28515625" customWidth="1"/>
    <col min="3578" max="3578" width="16.5703125" customWidth="1"/>
    <col min="3579" max="3579" width="8" customWidth="1"/>
    <col min="3580" max="3580" width="1.140625" customWidth="1"/>
    <col min="3581" max="3581" width="0.5703125" customWidth="1"/>
    <col min="3582" max="3582" width="1" customWidth="1"/>
    <col min="3583" max="3583" width="0.85546875" customWidth="1"/>
    <col min="3584" max="3584" width="9.140625" customWidth="1"/>
    <col min="3585" max="3585" width="0.5703125" customWidth="1"/>
    <col min="3586" max="3586" width="10.5703125" customWidth="1"/>
    <col min="3587" max="3587" width="10.7109375" customWidth="1"/>
    <col min="3588" max="3588" width="1" customWidth="1"/>
    <col min="3589" max="3589" width="9.5703125" customWidth="1"/>
    <col min="3590" max="3591" width="10.7109375" customWidth="1"/>
    <col min="3592" max="3593" width="10.85546875" customWidth="1"/>
    <col min="3594" max="3594" width="10.7109375" customWidth="1"/>
    <col min="3595" max="3595" width="10.85546875" customWidth="1"/>
    <col min="3596" max="3596" width="5.42578125" customWidth="1"/>
    <col min="3597" max="3597" width="10.7109375" customWidth="1"/>
    <col min="3598" max="3598" width="9.28515625" customWidth="1"/>
    <col min="3599" max="3599" width="0.7109375" customWidth="1"/>
    <col min="3600" max="3600" width="0.85546875" customWidth="1"/>
    <col min="3601" max="3601" width="8.85546875" customWidth="1"/>
    <col min="3602" max="3602" width="1.85546875" customWidth="1"/>
    <col min="3603" max="3603" width="10.140625" customWidth="1"/>
    <col min="3604" max="3604" width="0.7109375" customWidth="1"/>
    <col min="3605" max="3605" width="10.7109375" customWidth="1"/>
    <col min="3606" max="3606" width="19.28515625" customWidth="1"/>
    <col min="3607" max="3829" width="9.140625" customWidth="1"/>
    <col min="3830" max="3831" width="0.5703125" customWidth="1"/>
    <col min="3832" max="3832" width="10.28515625" customWidth="1"/>
    <col min="3833" max="3833" width="6.28515625" customWidth="1"/>
    <col min="3834" max="3834" width="16.5703125" customWidth="1"/>
    <col min="3835" max="3835" width="8" customWidth="1"/>
    <col min="3836" max="3836" width="1.140625" customWidth="1"/>
    <col min="3837" max="3837" width="0.5703125" customWidth="1"/>
    <col min="3838" max="3838" width="1" customWidth="1"/>
    <col min="3839" max="3839" width="0.85546875" customWidth="1"/>
    <col min="3840" max="3840" width="9.140625" customWidth="1"/>
    <col min="3841" max="3841" width="0.5703125" customWidth="1"/>
    <col min="3842" max="3842" width="10.5703125" customWidth="1"/>
    <col min="3843" max="3843" width="10.7109375" customWidth="1"/>
    <col min="3844" max="3844" width="1" customWidth="1"/>
    <col min="3845" max="3845" width="9.5703125" customWidth="1"/>
    <col min="3846" max="3847" width="10.7109375" customWidth="1"/>
    <col min="3848" max="3849" width="10.85546875" customWidth="1"/>
    <col min="3850" max="3850" width="10.7109375" customWidth="1"/>
    <col min="3851" max="3851" width="10.85546875" customWidth="1"/>
    <col min="3852" max="3852" width="5.42578125" customWidth="1"/>
    <col min="3853" max="3853" width="10.7109375" customWidth="1"/>
    <col min="3854" max="3854" width="9.28515625" customWidth="1"/>
    <col min="3855" max="3855" width="0.7109375" customWidth="1"/>
    <col min="3856" max="3856" width="0.85546875" customWidth="1"/>
    <col min="3857" max="3857" width="8.85546875" customWidth="1"/>
    <col min="3858" max="3858" width="1.85546875" customWidth="1"/>
    <col min="3859" max="3859" width="10.140625" customWidth="1"/>
    <col min="3860" max="3860" width="0.7109375" customWidth="1"/>
    <col min="3861" max="3861" width="10.7109375" customWidth="1"/>
    <col min="3862" max="3862" width="19.28515625" customWidth="1"/>
    <col min="3863" max="4085" width="9.140625" customWidth="1"/>
    <col min="4086" max="4087" width="0.5703125" customWidth="1"/>
    <col min="4088" max="4088" width="10.28515625" customWidth="1"/>
    <col min="4089" max="4089" width="6.28515625" customWidth="1"/>
    <col min="4090" max="4090" width="16.5703125" customWidth="1"/>
    <col min="4091" max="4091" width="8" customWidth="1"/>
    <col min="4092" max="4092" width="1.140625" customWidth="1"/>
    <col min="4093" max="4093" width="0.5703125" customWidth="1"/>
    <col min="4094" max="4094" width="1" customWidth="1"/>
    <col min="4095" max="4095" width="0.85546875" customWidth="1"/>
    <col min="4096" max="4096" width="9.140625" customWidth="1"/>
    <col min="4097" max="4097" width="0.5703125" customWidth="1"/>
    <col min="4098" max="4098" width="10.5703125" customWidth="1"/>
    <col min="4099" max="4099" width="10.7109375" customWidth="1"/>
    <col min="4100" max="4100" width="1" customWidth="1"/>
    <col min="4101" max="4101" width="9.5703125" customWidth="1"/>
    <col min="4102" max="4103" width="10.7109375" customWidth="1"/>
    <col min="4104" max="4105" width="10.85546875" customWidth="1"/>
    <col min="4106" max="4106" width="10.7109375" customWidth="1"/>
    <col min="4107" max="4107" width="10.85546875" customWidth="1"/>
    <col min="4108" max="4108" width="5.42578125" customWidth="1"/>
    <col min="4109" max="4109" width="10.7109375" customWidth="1"/>
    <col min="4110" max="4110" width="9.28515625" customWidth="1"/>
    <col min="4111" max="4111" width="0.7109375" customWidth="1"/>
    <col min="4112" max="4112" width="0.85546875" customWidth="1"/>
    <col min="4113" max="4113" width="8.85546875" customWidth="1"/>
    <col min="4114" max="4114" width="1.85546875" customWidth="1"/>
    <col min="4115" max="4115" width="10.140625" customWidth="1"/>
    <col min="4116" max="4116" width="0.7109375" customWidth="1"/>
    <col min="4117" max="4117" width="10.7109375" customWidth="1"/>
    <col min="4118" max="4118" width="19.28515625" customWidth="1"/>
    <col min="4119" max="4341" width="9.140625" customWidth="1"/>
    <col min="4342" max="4343" width="0.5703125" customWidth="1"/>
    <col min="4344" max="4344" width="10.28515625" customWidth="1"/>
    <col min="4345" max="4345" width="6.28515625" customWidth="1"/>
    <col min="4346" max="4346" width="16.5703125" customWidth="1"/>
    <col min="4347" max="4347" width="8" customWidth="1"/>
    <col min="4348" max="4348" width="1.140625" customWidth="1"/>
    <col min="4349" max="4349" width="0.5703125" customWidth="1"/>
    <col min="4350" max="4350" width="1" customWidth="1"/>
    <col min="4351" max="4351" width="0.85546875" customWidth="1"/>
    <col min="4352" max="4352" width="9.140625" customWidth="1"/>
    <col min="4353" max="4353" width="0.5703125" customWidth="1"/>
    <col min="4354" max="4354" width="10.5703125" customWidth="1"/>
    <col min="4355" max="4355" width="10.7109375" customWidth="1"/>
    <col min="4356" max="4356" width="1" customWidth="1"/>
    <col min="4357" max="4357" width="9.5703125" customWidth="1"/>
    <col min="4358" max="4359" width="10.7109375" customWidth="1"/>
    <col min="4360" max="4361" width="10.85546875" customWidth="1"/>
    <col min="4362" max="4362" width="10.7109375" customWidth="1"/>
    <col min="4363" max="4363" width="10.85546875" customWidth="1"/>
    <col min="4364" max="4364" width="5.42578125" customWidth="1"/>
    <col min="4365" max="4365" width="10.7109375" customWidth="1"/>
    <col min="4366" max="4366" width="9.28515625" customWidth="1"/>
    <col min="4367" max="4367" width="0.7109375" customWidth="1"/>
    <col min="4368" max="4368" width="0.85546875" customWidth="1"/>
    <col min="4369" max="4369" width="8.85546875" customWidth="1"/>
    <col min="4370" max="4370" width="1.85546875" customWidth="1"/>
    <col min="4371" max="4371" width="10.140625" customWidth="1"/>
    <col min="4372" max="4372" width="0.7109375" customWidth="1"/>
    <col min="4373" max="4373" width="10.7109375" customWidth="1"/>
    <col min="4374" max="4374" width="19.28515625" customWidth="1"/>
    <col min="4375" max="4597" width="9.140625" customWidth="1"/>
    <col min="4598" max="4599" width="0.5703125" customWidth="1"/>
    <col min="4600" max="4600" width="10.28515625" customWidth="1"/>
    <col min="4601" max="4601" width="6.28515625" customWidth="1"/>
    <col min="4602" max="4602" width="16.5703125" customWidth="1"/>
    <col min="4603" max="4603" width="8" customWidth="1"/>
    <col min="4604" max="4604" width="1.140625" customWidth="1"/>
    <col min="4605" max="4605" width="0.5703125" customWidth="1"/>
    <col min="4606" max="4606" width="1" customWidth="1"/>
    <col min="4607" max="4607" width="0.85546875" customWidth="1"/>
    <col min="4608" max="4608" width="9.140625" customWidth="1"/>
    <col min="4609" max="4609" width="0.5703125" customWidth="1"/>
    <col min="4610" max="4610" width="10.5703125" customWidth="1"/>
    <col min="4611" max="4611" width="10.7109375" customWidth="1"/>
    <col min="4612" max="4612" width="1" customWidth="1"/>
    <col min="4613" max="4613" width="9.5703125" customWidth="1"/>
    <col min="4614" max="4615" width="10.7109375" customWidth="1"/>
    <col min="4616" max="4617" width="10.85546875" customWidth="1"/>
    <col min="4618" max="4618" width="10.7109375" customWidth="1"/>
    <col min="4619" max="4619" width="10.85546875" customWidth="1"/>
    <col min="4620" max="4620" width="5.42578125" customWidth="1"/>
    <col min="4621" max="4621" width="10.7109375" customWidth="1"/>
    <col min="4622" max="4622" width="9.28515625" customWidth="1"/>
    <col min="4623" max="4623" width="0.7109375" customWidth="1"/>
    <col min="4624" max="4624" width="0.85546875" customWidth="1"/>
    <col min="4625" max="4625" width="8.85546875" customWidth="1"/>
    <col min="4626" max="4626" width="1.85546875" customWidth="1"/>
    <col min="4627" max="4627" width="10.140625" customWidth="1"/>
    <col min="4628" max="4628" width="0.7109375" customWidth="1"/>
    <col min="4629" max="4629" width="10.7109375" customWidth="1"/>
    <col min="4630" max="4630" width="19.28515625" customWidth="1"/>
    <col min="4631" max="4853" width="9.140625" customWidth="1"/>
    <col min="4854" max="4855" width="0.5703125" customWidth="1"/>
    <col min="4856" max="4856" width="10.28515625" customWidth="1"/>
    <col min="4857" max="4857" width="6.28515625" customWidth="1"/>
    <col min="4858" max="4858" width="16.5703125" customWidth="1"/>
    <col min="4859" max="4859" width="8" customWidth="1"/>
    <col min="4860" max="4860" width="1.140625" customWidth="1"/>
    <col min="4861" max="4861" width="0.5703125" customWidth="1"/>
    <col min="4862" max="4862" width="1" customWidth="1"/>
    <col min="4863" max="4863" width="0.85546875" customWidth="1"/>
    <col min="4864" max="4864" width="9.140625" customWidth="1"/>
    <col min="4865" max="4865" width="0.5703125" customWidth="1"/>
    <col min="4866" max="4866" width="10.5703125" customWidth="1"/>
    <col min="4867" max="4867" width="10.7109375" customWidth="1"/>
    <col min="4868" max="4868" width="1" customWidth="1"/>
    <col min="4869" max="4869" width="9.5703125" customWidth="1"/>
    <col min="4870" max="4871" width="10.7109375" customWidth="1"/>
    <col min="4872" max="4873" width="10.85546875" customWidth="1"/>
    <col min="4874" max="4874" width="10.7109375" customWidth="1"/>
    <col min="4875" max="4875" width="10.85546875" customWidth="1"/>
    <col min="4876" max="4876" width="5.42578125" customWidth="1"/>
    <col min="4877" max="4877" width="10.7109375" customWidth="1"/>
    <col min="4878" max="4878" width="9.28515625" customWidth="1"/>
    <col min="4879" max="4879" width="0.7109375" customWidth="1"/>
    <col min="4880" max="4880" width="0.85546875" customWidth="1"/>
    <col min="4881" max="4881" width="8.85546875" customWidth="1"/>
    <col min="4882" max="4882" width="1.85546875" customWidth="1"/>
    <col min="4883" max="4883" width="10.140625" customWidth="1"/>
    <col min="4884" max="4884" width="0.7109375" customWidth="1"/>
    <col min="4885" max="4885" width="10.7109375" customWidth="1"/>
    <col min="4886" max="4886" width="19.28515625" customWidth="1"/>
    <col min="4887" max="5109" width="9.140625" customWidth="1"/>
    <col min="5110" max="5111" width="0.5703125" customWidth="1"/>
    <col min="5112" max="5112" width="10.28515625" customWidth="1"/>
    <col min="5113" max="5113" width="6.28515625" customWidth="1"/>
    <col min="5114" max="5114" width="16.5703125" customWidth="1"/>
    <col min="5115" max="5115" width="8" customWidth="1"/>
    <col min="5116" max="5116" width="1.140625" customWidth="1"/>
    <col min="5117" max="5117" width="0.5703125" customWidth="1"/>
    <col min="5118" max="5118" width="1" customWidth="1"/>
    <col min="5119" max="5119" width="0.85546875" customWidth="1"/>
    <col min="5120" max="5120" width="9.140625" customWidth="1"/>
    <col min="5121" max="5121" width="0.5703125" customWidth="1"/>
    <col min="5122" max="5122" width="10.5703125" customWidth="1"/>
    <col min="5123" max="5123" width="10.7109375" customWidth="1"/>
    <col min="5124" max="5124" width="1" customWidth="1"/>
    <col min="5125" max="5125" width="9.5703125" customWidth="1"/>
    <col min="5126" max="5127" width="10.7109375" customWidth="1"/>
    <col min="5128" max="5129" width="10.85546875" customWidth="1"/>
    <col min="5130" max="5130" width="10.7109375" customWidth="1"/>
    <col min="5131" max="5131" width="10.85546875" customWidth="1"/>
    <col min="5132" max="5132" width="5.42578125" customWidth="1"/>
    <col min="5133" max="5133" width="10.7109375" customWidth="1"/>
    <col min="5134" max="5134" width="9.28515625" customWidth="1"/>
    <col min="5135" max="5135" width="0.7109375" customWidth="1"/>
    <col min="5136" max="5136" width="0.85546875" customWidth="1"/>
    <col min="5137" max="5137" width="8.85546875" customWidth="1"/>
    <col min="5138" max="5138" width="1.85546875" customWidth="1"/>
    <col min="5139" max="5139" width="10.140625" customWidth="1"/>
    <col min="5140" max="5140" width="0.7109375" customWidth="1"/>
    <col min="5141" max="5141" width="10.7109375" customWidth="1"/>
    <col min="5142" max="5142" width="19.28515625" customWidth="1"/>
    <col min="5143" max="5365" width="9.140625" customWidth="1"/>
    <col min="5366" max="5367" width="0.5703125" customWidth="1"/>
    <col min="5368" max="5368" width="10.28515625" customWidth="1"/>
    <col min="5369" max="5369" width="6.28515625" customWidth="1"/>
    <col min="5370" max="5370" width="16.5703125" customWidth="1"/>
    <col min="5371" max="5371" width="8" customWidth="1"/>
    <col min="5372" max="5372" width="1.140625" customWidth="1"/>
    <col min="5373" max="5373" width="0.5703125" customWidth="1"/>
    <col min="5374" max="5374" width="1" customWidth="1"/>
    <col min="5375" max="5375" width="0.85546875" customWidth="1"/>
    <col min="5376" max="5376" width="9.140625" customWidth="1"/>
    <col min="5377" max="5377" width="0.5703125" customWidth="1"/>
    <col min="5378" max="5378" width="10.5703125" customWidth="1"/>
    <col min="5379" max="5379" width="10.7109375" customWidth="1"/>
    <col min="5380" max="5380" width="1" customWidth="1"/>
    <col min="5381" max="5381" width="9.5703125" customWidth="1"/>
    <col min="5382" max="5383" width="10.7109375" customWidth="1"/>
    <col min="5384" max="5385" width="10.85546875" customWidth="1"/>
    <col min="5386" max="5386" width="10.7109375" customWidth="1"/>
    <col min="5387" max="5387" width="10.85546875" customWidth="1"/>
    <col min="5388" max="5388" width="5.42578125" customWidth="1"/>
    <col min="5389" max="5389" width="10.7109375" customWidth="1"/>
    <col min="5390" max="5390" width="9.28515625" customWidth="1"/>
    <col min="5391" max="5391" width="0.7109375" customWidth="1"/>
    <col min="5392" max="5392" width="0.85546875" customWidth="1"/>
    <col min="5393" max="5393" width="8.85546875" customWidth="1"/>
    <col min="5394" max="5394" width="1.85546875" customWidth="1"/>
    <col min="5395" max="5395" width="10.140625" customWidth="1"/>
    <col min="5396" max="5396" width="0.7109375" customWidth="1"/>
    <col min="5397" max="5397" width="10.7109375" customWidth="1"/>
    <col min="5398" max="5398" width="19.28515625" customWidth="1"/>
    <col min="5399" max="5621" width="9.140625" customWidth="1"/>
    <col min="5622" max="5623" width="0.5703125" customWidth="1"/>
    <col min="5624" max="5624" width="10.28515625" customWidth="1"/>
    <col min="5625" max="5625" width="6.28515625" customWidth="1"/>
    <col min="5626" max="5626" width="16.5703125" customWidth="1"/>
    <col min="5627" max="5627" width="8" customWidth="1"/>
    <col min="5628" max="5628" width="1.140625" customWidth="1"/>
    <col min="5629" max="5629" width="0.5703125" customWidth="1"/>
    <col min="5630" max="5630" width="1" customWidth="1"/>
    <col min="5631" max="5631" width="0.85546875" customWidth="1"/>
    <col min="5632" max="5632" width="9.140625" customWidth="1"/>
    <col min="5633" max="5633" width="0.5703125" customWidth="1"/>
    <col min="5634" max="5634" width="10.5703125" customWidth="1"/>
    <col min="5635" max="5635" width="10.7109375" customWidth="1"/>
    <col min="5636" max="5636" width="1" customWidth="1"/>
    <col min="5637" max="5637" width="9.5703125" customWidth="1"/>
    <col min="5638" max="5639" width="10.7109375" customWidth="1"/>
    <col min="5640" max="5641" width="10.85546875" customWidth="1"/>
    <col min="5642" max="5642" width="10.7109375" customWidth="1"/>
    <col min="5643" max="5643" width="10.85546875" customWidth="1"/>
    <col min="5644" max="5644" width="5.42578125" customWidth="1"/>
    <col min="5645" max="5645" width="10.7109375" customWidth="1"/>
    <col min="5646" max="5646" width="9.28515625" customWidth="1"/>
    <col min="5647" max="5647" width="0.7109375" customWidth="1"/>
    <col min="5648" max="5648" width="0.85546875" customWidth="1"/>
    <col min="5649" max="5649" width="8.85546875" customWidth="1"/>
    <col min="5650" max="5650" width="1.85546875" customWidth="1"/>
    <col min="5651" max="5651" width="10.140625" customWidth="1"/>
    <col min="5652" max="5652" width="0.7109375" customWidth="1"/>
    <col min="5653" max="5653" width="10.7109375" customWidth="1"/>
    <col min="5654" max="5654" width="19.28515625" customWidth="1"/>
    <col min="5655" max="5877" width="9.140625" customWidth="1"/>
    <col min="5878" max="5879" width="0.5703125" customWidth="1"/>
    <col min="5880" max="5880" width="10.28515625" customWidth="1"/>
    <col min="5881" max="5881" width="6.28515625" customWidth="1"/>
    <col min="5882" max="5882" width="16.5703125" customWidth="1"/>
    <col min="5883" max="5883" width="8" customWidth="1"/>
    <col min="5884" max="5884" width="1.140625" customWidth="1"/>
    <col min="5885" max="5885" width="0.5703125" customWidth="1"/>
    <col min="5886" max="5886" width="1" customWidth="1"/>
    <col min="5887" max="5887" width="0.85546875" customWidth="1"/>
    <col min="5888" max="5888" width="9.140625" customWidth="1"/>
    <col min="5889" max="5889" width="0.5703125" customWidth="1"/>
    <col min="5890" max="5890" width="10.5703125" customWidth="1"/>
    <col min="5891" max="5891" width="10.7109375" customWidth="1"/>
    <col min="5892" max="5892" width="1" customWidth="1"/>
    <col min="5893" max="5893" width="9.5703125" customWidth="1"/>
    <col min="5894" max="5895" width="10.7109375" customWidth="1"/>
    <col min="5896" max="5897" width="10.85546875" customWidth="1"/>
    <col min="5898" max="5898" width="10.7109375" customWidth="1"/>
    <col min="5899" max="5899" width="10.85546875" customWidth="1"/>
    <col min="5900" max="5900" width="5.42578125" customWidth="1"/>
    <col min="5901" max="5901" width="10.7109375" customWidth="1"/>
    <col min="5902" max="5902" width="9.28515625" customWidth="1"/>
    <col min="5903" max="5903" width="0.7109375" customWidth="1"/>
    <col min="5904" max="5904" width="0.85546875" customWidth="1"/>
    <col min="5905" max="5905" width="8.85546875" customWidth="1"/>
    <col min="5906" max="5906" width="1.85546875" customWidth="1"/>
    <col min="5907" max="5907" width="10.140625" customWidth="1"/>
    <col min="5908" max="5908" width="0.7109375" customWidth="1"/>
    <col min="5909" max="5909" width="10.7109375" customWidth="1"/>
    <col min="5910" max="5910" width="19.28515625" customWidth="1"/>
    <col min="5911" max="6133" width="9.140625" customWidth="1"/>
    <col min="6134" max="6135" width="0.5703125" customWidth="1"/>
    <col min="6136" max="6136" width="10.28515625" customWidth="1"/>
    <col min="6137" max="6137" width="6.28515625" customWidth="1"/>
    <col min="6138" max="6138" width="16.5703125" customWidth="1"/>
    <col min="6139" max="6139" width="8" customWidth="1"/>
    <col min="6140" max="6140" width="1.140625" customWidth="1"/>
    <col min="6141" max="6141" width="0.5703125" customWidth="1"/>
    <col min="6142" max="6142" width="1" customWidth="1"/>
    <col min="6143" max="6143" width="0.85546875" customWidth="1"/>
    <col min="6144" max="6144" width="9.140625" customWidth="1"/>
    <col min="6145" max="6145" width="0.5703125" customWidth="1"/>
    <col min="6146" max="6146" width="10.5703125" customWidth="1"/>
    <col min="6147" max="6147" width="10.7109375" customWidth="1"/>
    <col min="6148" max="6148" width="1" customWidth="1"/>
    <col min="6149" max="6149" width="9.5703125" customWidth="1"/>
    <col min="6150" max="6151" width="10.7109375" customWidth="1"/>
    <col min="6152" max="6153" width="10.85546875" customWidth="1"/>
    <col min="6154" max="6154" width="10.7109375" customWidth="1"/>
    <col min="6155" max="6155" width="10.85546875" customWidth="1"/>
    <col min="6156" max="6156" width="5.42578125" customWidth="1"/>
    <col min="6157" max="6157" width="10.7109375" customWidth="1"/>
    <col min="6158" max="6158" width="9.28515625" customWidth="1"/>
    <col min="6159" max="6159" width="0.7109375" customWidth="1"/>
    <col min="6160" max="6160" width="0.85546875" customWidth="1"/>
    <col min="6161" max="6161" width="8.85546875" customWidth="1"/>
    <col min="6162" max="6162" width="1.85546875" customWidth="1"/>
    <col min="6163" max="6163" width="10.140625" customWidth="1"/>
    <col min="6164" max="6164" width="0.7109375" customWidth="1"/>
    <col min="6165" max="6165" width="10.7109375" customWidth="1"/>
    <col min="6166" max="6166" width="19.28515625" customWidth="1"/>
    <col min="6167" max="6389" width="9.140625" customWidth="1"/>
    <col min="6390" max="6391" width="0.5703125" customWidth="1"/>
    <col min="6392" max="6392" width="10.28515625" customWidth="1"/>
    <col min="6393" max="6393" width="6.28515625" customWidth="1"/>
    <col min="6394" max="6394" width="16.5703125" customWidth="1"/>
    <col min="6395" max="6395" width="8" customWidth="1"/>
    <col min="6396" max="6396" width="1.140625" customWidth="1"/>
    <col min="6397" max="6397" width="0.5703125" customWidth="1"/>
    <col min="6398" max="6398" width="1" customWidth="1"/>
    <col min="6399" max="6399" width="0.85546875" customWidth="1"/>
    <col min="6400" max="6400" width="9.140625" customWidth="1"/>
    <col min="6401" max="6401" width="0.5703125" customWidth="1"/>
    <col min="6402" max="6402" width="10.5703125" customWidth="1"/>
    <col min="6403" max="6403" width="10.7109375" customWidth="1"/>
    <col min="6404" max="6404" width="1" customWidth="1"/>
    <col min="6405" max="6405" width="9.5703125" customWidth="1"/>
    <col min="6406" max="6407" width="10.7109375" customWidth="1"/>
    <col min="6408" max="6409" width="10.85546875" customWidth="1"/>
    <col min="6410" max="6410" width="10.7109375" customWidth="1"/>
    <col min="6411" max="6411" width="10.85546875" customWidth="1"/>
    <col min="6412" max="6412" width="5.42578125" customWidth="1"/>
    <col min="6413" max="6413" width="10.7109375" customWidth="1"/>
    <col min="6414" max="6414" width="9.28515625" customWidth="1"/>
    <col min="6415" max="6415" width="0.7109375" customWidth="1"/>
    <col min="6416" max="6416" width="0.85546875" customWidth="1"/>
    <col min="6417" max="6417" width="8.85546875" customWidth="1"/>
    <col min="6418" max="6418" width="1.85546875" customWidth="1"/>
    <col min="6419" max="6419" width="10.140625" customWidth="1"/>
    <col min="6420" max="6420" width="0.7109375" customWidth="1"/>
    <col min="6421" max="6421" width="10.7109375" customWidth="1"/>
    <col min="6422" max="6422" width="19.28515625" customWidth="1"/>
    <col min="6423" max="6645" width="9.140625" customWidth="1"/>
    <col min="6646" max="6647" width="0.5703125" customWidth="1"/>
    <col min="6648" max="6648" width="10.28515625" customWidth="1"/>
    <col min="6649" max="6649" width="6.28515625" customWidth="1"/>
    <col min="6650" max="6650" width="16.5703125" customWidth="1"/>
    <col min="6651" max="6651" width="8" customWidth="1"/>
    <col min="6652" max="6652" width="1.140625" customWidth="1"/>
    <col min="6653" max="6653" width="0.5703125" customWidth="1"/>
    <col min="6654" max="6654" width="1" customWidth="1"/>
    <col min="6655" max="6655" width="0.85546875" customWidth="1"/>
    <col min="6656" max="6656" width="9.140625" customWidth="1"/>
    <col min="6657" max="6657" width="0.5703125" customWidth="1"/>
    <col min="6658" max="6658" width="10.5703125" customWidth="1"/>
    <col min="6659" max="6659" width="10.7109375" customWidth="1"/>
    <col min="6660" max="6660" width="1" customWidth="1"/>
    <col min="6661" max="6661" width="9.5703125" customWidth="1"/>
    <col min="6662" max="6663" width="10.7109375" customWidth="1"/>
    <col min="6664" max="6665" width="10.85546875" customWidth="1"/>
    <col min="6666" max="6666" width="10.7109375" customWidth="1"/>
    <col min="6667" max="6667" width="10.85546875" customWidth="1"/>
    <col min="6668" max="6668" width="5.42578125" customWidth="1"/>
    <col min="6669" max="6669" width="10.7109375" customWidth="1"/>
    <col min="6670" max="6670" width="9.28515625" customWidth="1"/>
    <col min="6671" max="6671" width="0.7109375" customWidth="1"/>
    <col min="6672" max="6672" width="0.85546875" customWidth="1"/>
    <col min="6673" max="6673" width="8.85546875" customWidth="1"/>
    <col min="6674" max="6674" width="1.85546875" customWidth="1"/>
    <col min="6675" max="6675" width="10.140625" customWidth="1"/>
    <col min="6676" max="6676" width="0.7109375" customWidth="1"/>
    <col min="6677" max="6677" width="10.7109375" customWidth="1"/>
    <col min="6678" max="6678" width="19.28515625" customWidth="1"/>
    <col min="6679" max="6901" width="9.140625" customWidth="1"/>
    <col min="6902" max="6903" width="0.5703125" customWidth="1"/>
    <col min="6904" max="6904" width="10.28515625" customWidth="1"/>
    <col min="6905" max="6905" width="6.28515625" customWidth="1"/>
    <col min="6906" max="6906" width="16.5703125" customWidth="1"/>
    <col min="6907" max="6907" width="8" customWidth="1"/>
    <col min="6908" max="6908" width="1.140625" customWidth="1"/>
    <col min="6909" max="6909" width="0.5703125" customWidth="1"/>
    <col min="6910" max="6910" width="1" customWidth="1"/>
    <col min="6911" max="6911" width="0.85546875" customWidth="1"/>
    <col min="6912" max="6912" width="9.140625" customWidth="1"/>
    <col min="6913" max="6913" width="0.5703125" customWidth="1"/>
    <col min="6914" max="6914" width="10.5703125" customWidth="1"/>
    <col min="6915" max="6915" width="10.7109375" customWidth="1"/>
    <col min="6916" max="6916" width="1" customWidth="1"/>
    <col min="6917" max="6917" width="9.5703125" customWidth="1"/>
    <col min="6918" max="6919" width="10.7109375" customWidth="1"/>
    <col min="6920" max="6921" width="10.85546875" customWidth="1"/>
    <col min="6922" max="6922" width="10.7109375" customWidth="1"/>
    <col min="6923" max="6923" width="10.85546875" customWidth="1"/>
    <col min="6924" max="6924" width="5.42578125" customWidth="1"/>
    <col min="6925" max="6925" width="10.7109375" customWidth="1"/>
    <col min="6926" max="6926" width="9.28515625" customWidth="1"/>
    <col min="6927" max="6927" width="0.7109375" customWidth="1"/>
    <col min="6928" max="6928" width="0.85546875" customWidth="1"/>
    <col min="6929" max="6929" width="8.85546875" customWidth="1"/>
    <col min="6930" max="6930" width="1.85546875" customWidth="1"/>
    <col min="6931" max="6931" width="10.140625" customWidth="1"/>
    <col min="6932" max="6932" width="0.7109375" customWidth="1"/>
    <col min="6933" max="6933" width="10.7109375" customWidth="1"/>
    <col min="6934" max="6934" width="19.28515625" customWidth="1"/>
    <col min="6935" max="7157" width="9.140625" customWidth="1"/>
    <col min="7158" max="7159" width="0.5703125" customWidth="1"/>
    <col min="7160" max="7160" width="10.28515625" customWidth="1"/>
    <col min="7161" max="7161" width="6.28515625" customWidth="1"/>
    <col min="7162" max="7162" width="16.5703125" customWidth="1"/>
    <col min="7163" max="7163" width="8" customWidth="1"/>
    <col min="7164" max="7164" width="1.140625" customWidth="1"/>
    <col min="7165" max="7165" width="0.5703125" customWidth="1"/>
    <col min="7166" max="7166" width="1" customWidth="1"/>
    <col min="7167" max="7167" width="0.85546875" customWidth="1"/>
    <col min="7168" max="7168" width="9.140625" customWidth="1"/>
    <col min="7169" max="7169" width="0.5703125" customWidth="1"/>
    <col min="7170" max="7170" width="10.5703125" customWidth="1"/>
    <col min="7171" max="7171" width="10.7109375" customWidth="1"/>
    <col min="7172" max="7172" width="1" customWidth="1"/>
    <col min="7173" max="7173" width="9.5703125" customWidth="1"/>
    <col min="7174" max="7175" width="10.7109375" customWidth="1"/>
    <col min="7176" max="7177" width="10.85546875" customWidth="1"/>
    <col min="7178" max="7178" width="10.7109375" customWidth="1"/>
    <col min="7179" max="7179" width="10.85546875" customWidth="1"/>
    <col min="7180" max="7180" width="5.42578125" customWidth="1"/>
    <col min="7181" max="7181" width="10.7109375" customWidth="1"/>
    <col min="7182" max="7182" width="9.28515625" customWidth="1"/>
    <col min="7183" max="7183" width="0.7109375" customWidth="1"/>
    <col min="7184" max="7184" width="0.85546875" customWidth="1"/>
    <col min="7185" max="7185" width="8.85546875" customWidth="1"/>
    <col min="7186" max="7186" width="1.85546875" customWidth="1"/>
    <col min="7187" max="7187" width="10.140625" customWidth="1"/>
    <col min="7188" max="7188" width="0.7109375" customWidth="1"/>
    <col min="7189" max="7189" width="10.7109375" customWidth="1"/>
    <col min="7190" max="7190" width="19.28515625" customWidth="1"/>
    <col min="7191" max="7413" width="9.140625" customWidth="1"/>
    <col min="7414" max="7415" width="0.5703125" customWidth="1"/>
    <col min="7416" max="7416" width="10.28515625" customWidth="1"/>
    <col min="7417" max="7417" width="6.28515625" customWidth="1"/>
    <col min="7418" max="7418" width="16.5703125" customWidth="1"/>
    <col min="7419" max="7419" width="8" customWidth="1"/>
    <col min="7420" max="7420" width="1.140625" customWidth="1"/>
    <col min="7421" max="7421" width="0.5703125" customWidth="1"/>
    <col min="7422" max="7422" width="1" customWidth="1"/>
    <col min="7423" max="7423" width="0.85546875" customWidth="1"/>
    <col min="7424" max="7424" width="9.140625" customWidth="1"/>
    <col min="7425" max="7425" width="0.5703125" customWidth="1"/>
    <col min="7426" max="7426" width="10.5703125" customWidth="1"/>
    <col min="7427" max="7427" width="10.7109375" customWidth="1"/>
    <col min="7428" max="7428" width="1" customWidth="1"/>
    <col min="7429" max="7429" width="9.5703125" customWidth="1"/>
    <col min="7430" max="7431" width="10.7109375" customWidth="1"/>
    <col min="7432" max="7433" width="10.85546875" customWidth="1"/>
    <col min="7434" max="7434" width="10.7109375" customWidth="1"/>
    <col min="7435" max="7435" width="10.85546875" customWidth="1"/>
    <col min="7436" max="7436" width="5.42578125" customWidth="1"/>
    <col min="7437" max="7437" width="10.7109375" customWidth="1"/>
    <col min="7438" max="7438" width="9.28515625" customWidth="1"/>
    <col min="7439" max="7439" width="0.7109375" customWidth="1"/>
    <col min="7440" max="7440" width="0.85546875" customWidth="1"/>
    <col min="7441" max="7441" width="8.85546875" customWidth="1"/>
    <col min="7442" max="7442" width="1.85546875" customWidth="1"/>
    <col min="7443" max="7443" width="10.140625" customWidth="1"/>
    <col min="7444" max="7444" width="0.7109375" customWidth="1"/>
    <col min="7445" max="7445" width="10.7109375" customWidth="1"/>
    <col min="7446" max="7446" width="19.28515625" customWidth="1"/>
    <col min="7447" max="7669" width="9.140625" customWidth="1"/>
    <col min="7670" max="7671" width="0.5703125" customWidth="1"/>
    <col min="7672" max="7672" width="10.28515625" customWidth="1"/>
    <col min="7673" max="7673" width="6.28515625" customWidth="1"/>
    <col min="7674" max="7674" width="16.5703125" customWidth="1"/>
    <col min="7675" max="7675" width="8" customWidth="1"/>
    <col min="7676" max="7676" width="1.140625" customWidth="1"/>
    <col min="7677" max="7677" width="0.5703125" customWidth="1"/>
    <col min="7678" max="7678" width="1" customWidth="1"/>
    <col min="7679" max="7679" width="0.85546875" customWidth="1"/>
    <col min="7680" max="7680" width="9.140625" customWidth="1"/>
    <col min="7681" max="7681" width="0.5703125" customWidth="1"/>
    <col min="7682" max="7682" width="10.5703125" customWidth="1"/>
    <col min="7683" max="7683" width="10.7109375" customWidth="1"/>
    <col min="7684" max="7684" width="1" customWidth="1"/>
    <col min="7685" max="7685" width="9.5703125" customWidth="1"/>
    <col min="7686" max="7687" width="10.7109375" customWidth="1"/>
    <col min="7688" max="7689" width="10.85546875" customWidth="1"/>
    <col min="7690" max="7690" width="10.7109375" customWidth="1"/>
    <col min="7691" max="7691" width="10.85546875" customWidth="1"/>
    <col min="7692" max="7692" width="5.42578125" customWidth="1"/>
    <col min="7693" max="7693" width="10.7109375" customWidth="1"/>
    <col min="7694" max="7694" width="9.28515625" customWidth="1"/>
    <col min="7695" max="7695" width="0.7109375" customWidth="1"/>
    <col min="7696" max="7696" width="0.85546875" customWidth="1"/>
    <col min="7697" max="7697" width="8.85546875" customWidth="1"/>
    <col min="7698" max="7698" width="1.85546875" customWidth="1"/>
    <col min="7699" max="7699" width="10.140625" customWidth="1"/>
    <col min="7700" max="7700" width="0.7109375" customWidth="1"/>
    <col min="7701" max="7701" width="10.7109375" customWidth="1"/>
    <col min="7702" max="7702" width="19.28515625" customWidth="1"/>
    <col min="7703" max="7925" width="9.140625" customWidth="1"/>
    <col min="7926" max="7927" width="0.5703125" customWidth="1"/>
    <col min="7928" max="7928" width="10.28515625" customWidth="1"/>
    <col min="7929" max="7929" width="6.28515625" customWidth="1"/>
    <col min="7930" max="7930" width="16.5703125" customWidth="1"/>
    <col min="7931" max="7931" width="8" customWidth="1"/>
    <col min="7932" max="7932" width="1.140625" customWidth="1"/>
    <col min="7933" max="7933" width="0.5703125" customWidth="1"/>
    <col min="7934" max="7934" width="1" customWidth="1"/>
    <col min="7935" max="7935" width="0.85546875" customWidth="1"/>
    <col min="7936" max="7936" width="9.140625" customWidth="1"/>
    <col min="7937" max="7937" width="0.5703125" customWidth="1"/>
    <col min="7938" max="7938" width="10.5703125" customWidth="1"/>
    <col min="7939" max="7939" width="10.7109375" customWidth="1"/>
    <col min="7940" max="7940" width="1" customWidth="1"/>
    <col min="7941" max="7941" width="9.5703125" customWidth="1"/>
    <col min="7942" max="7943" width="10.7109375" customWidth="1"/>
    <col min="7944" max="7945" width="10.85546875" customWidth="1"/>
    <col min="7946" max="7946" width="10.7109375" customWidth="1"/>
    <col min="7947" max="7947" width="10.85546875" customWidth="1"/>
    <col min="7948" max="7948" width="5.42578125" customWidth="1"/>
    <col min="7949" max="7949" width="10.7109375" customWidth="1"/>
    <col min="7950" max="7950" width="9.28515625" customWidth="1"/>
    <col min="7951" max="7951" width="0.7109375" customWidth="1"/>
    <col min="7952" max="7952" width="0.85546875" customWidth="1"/>
    <col min="7953" max="7953" width="8.85546875" customWidth="1"/>
    <col min="7954" max="7954" width="1.85546875" customWidth="1"/>
    <col min="7955" max="7955" width="10.140625" customWidth="1"/>
    <col min="7956" max="7956" width="0.7109375" customWidth="1"/>
    <col min="7957" max="7957" width="10.7109375" customWidth="1"/>
    <col min="7958" max="7958" width="19.28515625" customWidth="1"/>
    <col min="7959" max="8181" width="9.140625" customWidth="1"/>
    <col min="8182" max="8183" width="0.5703125" customWidth="1"/>
    <col min="8184" max="8184" width="10.28515625" customWidth="1"/>
    <col min="8185" max="8185" width="6.28515625" customWidth="1"/>
    <col min="8186" max="8186" width="16.5703125" customWidth="1"/>
    <col min="8187" max="8187" width="8" customWidth="1"/>
    <col min="8188" max="8188" width="1.140625" customWidth="1"/>
    <col min="8189" max="8189" width="0.5703125" customWidth="1"/>
    <col min="8190" max="8190" width="1" customWidth="1"/>
    <col min="8191" max="8191" width="0.85546875" customWidth="1"/>
    <col min="8192" max="8192" width="9.140625" customWidth="1"/>
    <col min="8193" max="8193" width="0.5703125" customWidth="1"/>
    <col min="8194" max="8194" width="10.5703125" customWidth="1"/>
    <col min="8195" max="8195" width="10.7109375" customWidth="1"/>
    <col min="8196" max="8196" width="1" customWidth="1"/>
    <col min="8197" max="8197" width="9.5703125" customWidth="1"/>
    <col min="8198" max="8199" width="10.7109375" customWidth="1"/>
    <col min="8200" max="8201" width="10.85546875" customWidth="1"/>
    <col min="8202" max="8202" width="10.7109375" customWidth="1"/>
    <col min="8203" max="8203" width="10.85546875" customWidth="1"/>
    <col min="8204" max="8204" width="5.42578125" customWidth="1"/>
    <col min="8205" max="8205" width="10.7109375" customWidth="1"/>
    <col min="8206" max="8206" width="9.28515625" customWidth="1"/>
    <col min="8207" max="8207" width="0.7109375" customWidth="1"/>
    <col min="8208" max="8208" width="0.85546875" customWidth="1"/>
    <col min="8209" max="8209" width="8.85546875" customWidth="1"/>
    <col min="8210" max="8210" width="1.85546875" customWidth="1"/>
    <col min="8211" max="8211" width="10.140625" customWidth="1"/>
    <col min="8212" max="8212" width="0.7109375" customWidth="1"/>
    <col min="8213" max="8213" width="10.7109375" customWidth="1"/>
    <col min="8214" max="8214" width="19.28515625" customWidth="1"/>
    <col min="8215" max="8437" width="9.140625" customWidth="1"/>
    <col min="8438" max="8439" width="0.5703125" customWidth="1"/>
    <col min="8440" max="8440" width="10.28515625" customWidth="1"/>
    <col min="8441" max="8441" width="6.28515625" customWidth="1"/>
    <col min="8442" max="8442" width="16.5703125" customWidth="1"/>
    <col min="8443" max="8443" width="8" customWidth="1"/>
    <col min="8444" max="8444" width="1.140625" customWidth="1"/>
    <col min="8445" max="8445" width="0.5703125" customWidth="1"/>
    <col min="8446" max="8446" width="1" customWidth="1"/>
    <col min="8447" max="8447" width="0.85546875" customWidth="1"/>
    <col min="8448" max="8448" width="9.140625" customWidth="1"/>
    <col min="8449" max="8449" width="0.5703125" customWidth="1"/>
    <col min="8450" max="8450" width="10.5703125" customWidth="1"/>
    <col min="8451" max="8451" width="10.7109375" customWidth="1"/>
    <col min="8452" max="8452" width="1" customWidth="1"/>
    <col min="8453" max="8453" width="9.5703125" customWidth="1"/>
    <col min="8454" max="8455" width="10.7109375" customWidth="1"/>
    <col min="8456" max="8457" width="10.85546875" customWidth="1"/>
    <col min="8458" max="8458" width="10.7109375" customWidth="1"/>
    <col min="8459" max="8459" width="10.85546875" customWidth="1"/>
    <col min="8460" max="8460" width="5.42578125" customWidth="1"/>
    <col min="8461" max="8461" width="10.7109375" customWidth="1"/>
    <col min="8462" max="8462" width="9.28515625" customWidth="1"/>
    <col min="8463" max="8463" width="0.7109375" customWidth="1"/>
    <col min="8464" max="8464" width="0.85546875" customWidth="1"/>
    <col min="8465" max="8465" width="8.85546875" customWidth="1"/>
    <col min="8466" max="8466" width="1.85546875" customWidth="1"/>
    <col min="8467" max="8467" width="10.140625" customWidth="1"/>
    <col min="8468" max="8468" width="0.7109375" customWidth="1"/>
    <col min="8469" max="8469" width="10.7109375" customWidth="1"/>
    <col min="8470" max="8470" width="19.28515625" customWidth="1"/>
    <col min="8471" max="8693" width="9.140625" customWidth="1"/>
    <col min="8694" max="8695" width="0.5703125" customWidth="1"/>
    <col min="8696" max="8696" width="10.28515625" customWidth="1"/>
    <col min="8697" max="8697" width="6.28515625" customWidth="1"/>
    <col min="8698" max="8698" width="16.5703125" customWidth="1"/>
    <col min="8699" max="8699" width="8" customWidth="1"/>
    <col min="8700" max="8700" width="1.140625" customWidth="1"/>
    <col min="8701" max="8701" width="0.5703125" customWidth="1"/>
    <col min="8702" max="8702" width="1" customWidth="1"/>
    <col min="8703" max="8703" width="0.85546875" customWidth="1"/>
    <col min="8704" max="8704" width="9.140625" customWidth="1"/>
    <col min="8705" max="8705" width="0.5703125" customWidth="1"/>
    <col min="8706" max="8706" width="10.5703125" customWidth="1"/>
    <col min="8707" max="8707" width="10.7109375" customWidth="1"/>
    <col min="8708" max="8708" width="1" customWidth="1"/>
    <col min="8709" max="8709" width="9.5703125" customWidth="1"/>
    <col min="8710" max="8711" width="10.7109375" customWidth="1"/>
    <col min="8712" max="8713" width="10.85546875" customWidth="1"/>
    <col min="8714" max="8714" width="10.7109375" customWidth="1"/>
    <col min="8715" max="8715" width="10.85546875" customWidth="1"/>
    <col min="8716" max="8716" width="5.42578125" customWidth="1"/>
    <col min="8717" max="8717" width="10.7109375" customWidth="1"/>
    <col min="8718" max="8718" width="9.28515625" customWidth="1"/>
    <col min="8719" max="8719" width="0.7109375" customWidth="1"/>
    <col min="8720" max="8720" width="0.85546875" customWidth="1"/>
    <col min="8721" max="8721" width="8.85546875" customWidth="1"/>
    <col min="8722" max="8722" width="1.85546875" customWidth="1"/>
    <col min="8723" max="8723" width="10.140625" customWidth="1"/>
    <col min="8724" max="8724" width="0.7109375" customWidth="1"/>
    <col min="8725" max="8725" width="10.7109375" customWidth="1"/>
    <col min="8726" max="8726" width="19.28515625" customWidth="1"/>
    <col min="8727" max="8949" width="9.140625" customWidth="1"/>
    <col min="8950" max="8951" width="0.5703125" customWidth="1"/>
    <col min="8952" max="8952" width="10.28515625" customWidth="1"/>
    <col min="8953" max="8953" width="6.28515625" customWidth="1"/>
    <col min="8954" max="8954" width="16.5703125" customWidth="1"/>
    <col min="8955" max="8955" width="8" customWidth="1"/>
    <col min="8956" max="8956" width="1.140625" customWidth="1"/>
    <col min="8957" max="8957" width="0.5703125" customWidth="1"/>
    <col min="8958" max="8958" width="1" customWidth="1"/>
    <col min="8959" max="8959" width="0.85546875" customWidth="1"/>
    <col min="8960" max="8960" width="9.140625" customWidth="1"/>
    <col min="8961" max="8961" width="0.5703125" customWidth="1"/>
    <col min="8962" max="8962" width="10.5703125" customWidth="1"/>
    <col min="8963" max="8963" width="10.7109375" customWidth="1"/>
    <col min="8964" max="8964" width="1" customWidth="1"/>
    <col min="8965" max="8965" width="9.5703125" customWidth="1"/>
    <col min="8966" max="8967" width="10.7109375" customWidth="1"/>
    <col min="8968" max="8969" width="10.85546875" customWidth="1"/>
    <col min="8970" max="8970" width="10.7109375" customWidth="1"/>
    <col min="8971" max="8971" width="10.85546875" customWidth="1"/>
    <col min="8972" max="8972" width="5.42578125" customWidth="1"/>
    <col min="8973" max="8973" width="10.7109375" customWidth="1"/>
    <col min="8974" max="8974" width="9.28515625" customWidth="1"/>
    <col min="8975" max="8975" width="0.7109375" customWidth="1"/>
    <col min="8976" max="8976" width="0.85546875" customWidth="1"/>
    <col min="8977" max="8977" width="8.85546875" customWidth="1"/>
    <col min="8978" max="8978" width="1.85546875" customWidth="1"/>
    <col min="8979" max="8979" width="10.140625" customWidth="1"/>
    <col min="8980" max="8980" width="0.7109375" customWidth="1"/>
    <col min="8981" max="8981" width="10.7109375" customWidth="1"/>
    <col min="8982" max="8982" width="19.28515625" customWidth="1"/>
    <col min="8983" max="9205" width="9.140625" customWidth="1"/>
    <col min="9206" max="9207" width="0.5703125" customWidth="1"/>
    <col min="9208" max="9208" width="10.28515625" customWidth="1"/>
    <col min="9209" max="9209" width="6.28515625" customWidth="1"/>
    <col min="9210" max="9210" width="16.5703125" customWidth="1"/>
    <col min="9211" max="9211" width="8" customWidth="1"/>
    <col min="9212" max="9212" width="1.140625" customWidth="1"/>
    <col min="9213" max="9213" width="0.5703125" customWidth="1"/>
    <col min="9214" max="9214" width="1" customWidth="1"/>
    <col min="9215" max="9215" width="0.85546875" customWidth="1"/>
    <col min="9216" max="9216" width="9.140625" customWidth="1"/>
    <col min="9217" max="9217" width="0.5703125" customWidth="1"/>
    <col min="9218" max="9218" width="10.5703125" customWidth="1"/>
    <col min="9219" max="9219" width="10.7109375" customWidth="1"/>
    <col min="9220" max="9220" width="1" customWidth="1"/>
    <col min="9221" max="9221" width="9.5703125" customWidth="1"/>
    <col min="9222" max="9223" width="10.7109375" customWidth="1"/>
    <col min="9224" max="9225" width="10.85546875" customWidth="1"/>
    <col min="9226" max="9226" width="10.7109375" customWidth="1"/>
    <col min="9227" max="9227" width="10.85546875" customWidth="1"/>
    <col min="9228" max="9228" width="5.42578125" customWidth="1"/>
    <col min="9229" max="9229" width="10.7109375" customWidth="1"/>
    <col min="9230" max="9230" width="9.28515625" customWidth="1"/>
    <col min="9231" max="9231" width="0.7109375" customWidth="1"/>
    <col min="9232" max="9232" width="0.85546875" customWidth="1"/>
    <col min="9233" max="9233" width="8.85546875" customWidth="1"/>
    <col min="9234" max="9234" width="1.85546875" customWidth="1"/>
    <col min="9235" max="9235" width="10.140625" customWidth="1"/>
    <col min="9236" max="9236" width="0.7109375" customWidth="1"/>
    <col min="9237" max="9237" width="10.7109375" customWidth="1"/>
    <col min="9238" max="9238" width="19.28515625" customWidth="1"/>
    <col min="9239" max="9461" width="9.140625" customWidth="1"/>
    <col min="9462" max="9463" width="0.5703125" customWidth="1"/>
    <col min="9464" max="9464" width="10.28515625" customWidth="1"/>
    <col min="9465" max="9465" width="6.28515625" customWidth="1"/>
    <col min="9466" max="9466" width="16.5703125" customWidth="1"/>
    <col min="9467" max="9467" width="8" customWidth="1"/>
    <col min="9468" max="9468" width="1.140625" customWidth="1"/>
    <col min="9469" max="9469" width="0.5703125" customWidth="1"/>
    <col min="9470" max="9470" width="1" customWidth="1"/>
    <col min="9471" max="9471" width="0.85546875" customWidth="1"/>
    <col min="9472" max="9472" width="9.140625" customWidth="1"/>
    <col min="9473" max="9473" width="0.5703125" customWidth="1"/>
    <col min="9474" max="9474" width="10.5703125" customWidth="1"/>
    <col min="9475" max="9475" width="10.7109375" customWidth="1"/>
    <col min="9476" max="9476" width="1" customWidth="1"/>
    <col min="9477" max="9477" width="9.5703125" customWidth="1"/>
    <col min="9478" max="9479" width="10.7109375" customWidth="1"/>
    <col min="9480" max="9481" width="10.85546875" customWidth="1"/>
    <col min="9482" max="9482" width="10.7109375" customWidth="1"/>
    <col min="9483" max="9483" width="10.85546875" customWidth="1"/>
    <col min="9484" max="9484" width="5.42578125" customWidth="1"/>
    <col min="9485" max="9485" width="10.7109375" customWidth="1"/>
    <col min="9486" max="9486" width="9.28515625" customWidth="1"/>
    <col min="9487" max="9487" width="0.7109375" customWidth="1"/>
    <col min="9488" max="9488" width="0.85546875" customWidth="1"/>
    <col min="9489" max="9489" width="8.85546875" customWidth="1"/>
    <col min="9490" max="9490" width="1.85546875" customWidth="1"/>
    <col min="9491" max="9491" width="10.140625" customWidth="1"/>
    <col min="9492" max="9492" width="0.7109375" customWidth="1"/>
    <col min="9493" max="9493" width="10.7109375" customWidth="1"/>
    <col min="9494" max="9494" width="19.28515625" customWidth="1"/>
    <col min="9495" max="9717" width="9.140625" customWidth="1"/>
    <col min="9718" max="9719" width="0.5703125" customWidth="1"/>
    <col min="9720" max="9720" width="10.28515625" customWidth="1"/>
    <col min="9721" max="9721" width="6.28515625" customWidth="1"/>
    <col min="9722" max="9722" width="16.5703125" customWidth="1"/>
    <col min="9723" max="9723" width="8" customWidth="1"/>
    <col min="9724" max="9724" width="1.140625" customWidth="1"/>
    <col min="9725" max="9725" width="0.5703125" customWidth="1"/>
    <col min="9726" max="9726" width="1" customWidth="1"/>
    <col min="9727" max="9727" width="0.85546875" customWidth="1"/>
    <col min="9728" max="9728" width="9.140625" customWidth="1"/>
    <col min="9729" max="9729" width="0.5703125" customWidth="1"/>
    <col min="9730" max="9730" width="10.5703125" customWidth="1"/>
    <col min="9731" max="9731" width="10.7109375" customWidth="1"/>
    <col min="9732" max="9732" width="1" customWidth="1"/>
    <col min="9733" max="9733" width="9.5703125" customWidth="1"/>
    <col min="9734" max="9735" width="10.7109375" customWidth="1"/>
    <col min="9736" max="9737" width="10.85546875" customWidth="1"/>
    <col min="9738" max="9738" width="10.7109375" customWidth="1"/>
    <col min="9739" max="9739" width="10.85546875" customWidth="1"/>
    <col min="9740" max="9740" width="5.42578125" customWidth="1"/>
    <col min="9741" max="9741" width="10.7109375" customWidth="1"/>
    <col min="9742" max="9742" width="9.28515625" customWidth="1"/>
    <col min="9743" max="9743" width="0.7109375" customWidth="1"/>
    <col min="9744" max="9744" width="0.85546875" customWidth="1"/>
    <col min="9745" max="9745" width="8.85546875" customWidth="1"/>
    <col min="9746" max="9746" width="1.85546875" customWidth="1"/>
    <col min="9747" max="9747" width="10.140625" customWidth="1"/>
    <col min="9748" max="9748" width="0.7109375" customWidth="1"/>
    <col min="9749" max="9749" width="10.7109375" customWidth="1"/>
    <col min="9750" max="9750" width="19.28515625" customWidth="1"/>
    <col min="9751" max="9973" width="9.140625" customWidth="1"/>
    <col min="9974" max="9975" width="0.5703125" customWidth="1"/>
    <col min="9976" max="9976" width="10.28515625" customWidth="1"/>
    <col min="9977" max="9977" width="6.28515625" customWidth="1"/>
    <col min="9978" max="9978" width="16.5703125" customWidth="1"/>
    <col min="9979" max="9979" width="8" customWidth="1"/>
    <col min="9980" max="9980" width="1.140625" customWidth="1"/>
    <col min="9981" max="9981" width="0.5703125" customWidth="1"/>
    <col min="9982" max="9982" width="1" customWidth="1"/>
    <col min="9983" max="9983" width="0.85546875" customWidth="1"/>
    <col min="9984" max="9984" width="9.140625" customWidth="1"/>
    <col min="9985" max="9985" width="0.5703125" customWidth="1"/>
    <col min="9986" max="9986" width="10.5703125" customWidth="1"/>
    <col min="9987" max="9987" width="10.7109375" customWidth="1"/>
    <col min="9988" max="9988" width="1" customWidth="1"/>
    <col min="9989" max="9989" width="9.5703125" customWidth="1"/>
    <col min="9990" max="9991" width="10.7109375" customWidth="1"/>
    <col min="9992" max="9993" width="10.85546875" customWidth="1"/>
    <col min="9994" max="9994" width="10.7109375" customWidth="1"/>
    <col min="9995" max="9995" width="10.85546875" customWidth="1"/>
    <col min="9996" max="9996" width="5.42578125" customWidth="1"/>
    <col min="9997" max="9997" width="10.7109375" customWidth="1"/>
    <col min="9998" max="9998" width="9.28515625" customWidth="1"/>
    <col min="9999" max="9999" width="0.7109375" customWidth="1"/>
    <col min="10000" max="10000" width="0.85546875" customWidth="1"/>
    <col min="10001" max="10001" width="8.85546875" customWidth="1"/>
    <col min="10002" max="10002" width="1.85546875" customWidth="1"/>
    <col min="10003" max="10003" width="10.140625" customWidth="1"/>
    <col min="10004" max="10004" width="0.7109375" customWidth="1"/>
    <col min="10005" max="10005" width="10.7109375" customWidth="1"/>
    <col min="10006" max="10006" width="19.28515625" customWidth="1"/>
    <col min="10007" max="10229" width="9.140625" customWidth="1"/>
    <col min="10230" max="10231" width="0.5703125" customWidth="1"/>
    <col min="10232" max="10232" width="10.28515625" customWidth="1"/>
    <col min="10233" max="10233" width="6.28515625" customWidth="1"/>
    <col min="10234" max="10234" width="16.5703125" customWidth="1"/>
    <col min="10235" max="10235" width="8" customWidth="1"/>
    <col min="10236" max="10236" width="1.140625" customWidth="1"/>
    <col min="10237" max="10237" width="0.5703125" customWidth="1"/>
    <col min="10238" max="10238" width="1" customWidth="1"/>
    <col min="10239" max="10239" width="0.85546875" customWidth="1"/>
    <col min="10240" max="10240" width="9.140625" customWidth="1"/>
    <col min="10241" max="10241" width="0.5703125" customWidth="1"/>
    <col min="10242" max="10242" width="10.5703125" customWidth="1"/>
    <col min="10243" max="10243" width="10.7109375" customWidth="1"/>
    <col min="10244" max="10244" width="1" customWidth="1"/>
    <col min="10245" max="10245" width="9.5703125" customWidth="1"/>
    <col min="10246" max="10247" width="10.7109375" customWidth="1"/>
    <col min="10248" max="10249" width="10.85546875" customWidth="1"/>
    <col min="10250" max="10250" width="10.7109375" customWidth="1"/>
    <col min="10251" max="10251" width="10.85546875" customWidth="1"/>
    <col min="10252" max="10252" width="5.42578125" customWidth="1"/>
    <col min="10253" max="10253" width="10.7109375" customWidth="1"/>
    <col min="10254" max="10254" width="9.28515625" customWidth="1"/>
    <col min="10255" max="10255" width="0.7109375" customWidth="1"/>
    <col min="10256" max="10256" width="0.85546875" customWidth="1"/>
    <col min="10257" max="10257" width="8.85546875" customWidth="1"/>
    <col min="10258" max="10258" width="1.85546875" customWidth="1"/>
    <col min="10259" max="10259" width="10.140625" customWidth="1"/>
    <col min="10260" max="10260" width="0.7109375" customWidth="1"/>
    <col min="10261" max="10261" width="10.7109375" customWidth="1"/>
    <col min="10262" max="10262" width="19.28515625" customWidth="1"/>
    <col min="10263" max="10485" width="9.140625" customWidth="1"/>
    <col min="10486" max="10487" width="0.5703125" customWidth="1"/>
    <col min="10488" max="10488" width="10.28515625" customWidth="1"/>
    <col min="10489" max="10489" width="6.28515625" customWidth="1"/>
    <col min="10490" max="10490" width="16.5703125" customWidth="1"/>
    <col min="10491" max="10491" width="8" customWidth="1"/>
    <col min="10492" max="10492" width="1.140625" customWidth="1"/>
    <col min="10493" max="10493" width="0.5703125" customWidth="1"/>
    <col min="10494" max="10494" width="1" customWidth="1"/>
    <col min="10495" max="10495" width="0.85546875" customWidth="1"/>
    <col min="10496" max="10496" width="9.140625" customWidth="1"/>
    <col min="10497" max="10497" width="0.5703125" customWidth="1"/>
    <col min="10498" max="10498" width="10.5703125" customWidth="1"/>
    <col min="10499" max="10499" width="10.7109375" customWidth="1"/>
    <col min="10500" max="10500" width="1" customWidth="1"/>
    <col min="10501" max="10501" width="9.5703125" customWidth="1"/>
    <col min="10502" max="10503" width="10.7109375" customWidth="1"/>
    <col min="10504" max="10505" width="10.85546875" customWidth="1"/>
    <col min="10506" max="10506" width="10.7109375" customWidth="1"/>
    <col min="10507" max="10507" width="10.85546875" customWidth="1"/>
    <col min="10508" max="10508" width="5.42578125" customWidth="1"/>
    <col min="10509" max="10509" width="10.7109375" customWidth="1"/>
    <col min="10510" max="10510" width="9.28515625" customWidth="1"/>
    <col min="10511" max="10511" width="0.7109375" customWidth="1"/>
    <col min="10512" max="10512" width="0.85546875" customWidth="1"/>
    <col min="10513" max="10513" width="8.85546875" customWidth="1"/>
    <col min="10514" max="10514" width="1.85546875" customWidth="1"/>
    <col min="10515" max="10515" width="10.140625" customWidth="1"/>
    <col min="10516" max="10516" width="0.7109375" customWidth="1"/>
    <col min="10517" max="10517" width="10.7109375" customWidth="1"/>
    <col min="10518" max="10518" width="19.28515625" customWidth="1"/>
    <col min="10519" max="10741" width="9.140625" customWidth="1"/>
    <col min="10742" max="10743" width="0.5703125" customWidth="1"/>
    <col min="10744" max="10744" width="10.28515625" customWidth="1"/>
    <col min="10745" max="10745" width="6.28515625" customWidth="1"/>
    <col min="10746" max="10746" width="16.5703125" customWidth="1"/>
    <col min="10747" max="10747" width="8" customWidth="1"/>
    <col min="10748" max="10748" width="1.140625" customWidth="1"/>
    <col min="10749" max="10749" width="0.5703125" customWidth="1"/>
    <col min="10750" max="10750" width="1" customWidth="1"/>
    <col min="10751" max="10751" width="0.85546875" customWidth="1"/>
    <col min="10752" max="10752" width="9.140625" customWidth="1"/>
    <col min="10753" max="10753" width="0.5703125" customWidth="1"/>
    <col min="10754" max="10754" width="10.5703125" customWidth="1"/>
    <col min="10755" max="10755" width="10.7109375" customWidth="1"/>
    <col min="10756" max="10756" width="1" customWidth="1"/>
    <col min="10757" max="10757" width="9.5703125" customWidth="1"/>
    <col min="10758" max="10759" width="10.7109375" customWidth="1"/>
    <col min="10760" max="10761" width="10.85546875" customWidth="1"/>
    <col min="10762" max="10762" width="10.7109375" customWidth="1"/>
    <col min="10763" max="10763" width="10.85546875" customWidth="1"/>
    <col min="10764" max="10764" width="5.42578125" customWidth="1"/>
    <col min="10765" max="10765" width="10.7109375" customWidth="1"/>
    <col min="10766" max="10766" width="9.28515625" customWidth="1"/>
    <col min="10767" max="10767" width="0.7109375" customWidth="1"/>
    <col min="10768" max="10768" width="0.85546875" customWidth="1"/>
    <col min="10769" max="10769" width="8.85546875" customWidth="1"/>
    <col min="10770" max="10770" width="1.85546875" customWidth="1"/>
    <col min="10771" max="10771" width="10.140625" customWidth="1"/>
    <col min="10772" max="10772" width="0.7109375" customWidth="1"/>
    <col min="10773" max="10773" width="10.7109375" customWidth="1"/>
    <col min="10774" max="10774" width="19.28515625" customWidth="1"/>
    <col min="10775" max="10997" width="9.140625" customWidth="1"/>
    <col min="10998" max="10999" width="0.5703125" customWidth="1"/>
    <col min="11000" max="11000" width="10.28515625" customWidth="1"/>
    <col min="11001" max="11001" width="6.28515625" customWidth="1"/>
    <col min="11002" max="11002" width="16.5703125" customWidth="1"/>
    <col min="11003" max="11003" width="8" customWidth="1"/>
    <col min="11004" max="11004" width="1.140625" customWidth="1"/>
    <col min="11005" max="11005" width="0.5703125" customWidth="1"/>
    <col min="11006" max="11006" width="1" customWidth="1"/>
    <col min="11007" max="11007" width="0.85546875" customWidth="1"/>
    <col min="11008" max="11008" width="9.140625" customWidth="1"/>
    <col min="11009" max="11009" width="0.5703125" customWidth="1"/>
    <col min="11010" max="11010" width="10.5703125" customWidth="1"/>
    <col min="11011" max="11011" width="10.7109375" customWidth="1"/>
    <col min="11012" max="11012" width="1" customWidth="1"/>
    <col min="11013" max="11013" width="9.5703125" customWidth="1"/>
    <col min="11014" max="11015" width="10.7109375" customWidth="1"/>
    <col min="11016" max="11017" width="10.85546875" customWidth="1"/>
    <col min="11018" max="11018" width="10.7109375" customWidth="1"/>
    <col min="11019" max="11019" width="10.85546875" customWidth="1"/>
    <col min="11020" max="11020" width="5.42578125" customWidth="1"/>
    <col min="11021" max="11021" width="10.7109375" customWidth="1"/>
    <col min="11022" max="11022" width="9.28515625" customWidth="1"/>
    <col min="11023" max="11023" width="0.7109375" customWidth="1"/>
    <col min="11024" max="11024" width="0.85546875" customWidth="1"/>
    <col min="11025" max="11025" width="8.85546875" customWidth="1"/>
    <col min="11026" max="11026" width="1.85546875" customWidth="1"/>
    <col min="11027" max="11027" width="10.140625" customWidth="1"/>
    <col min="11028" max="11028" width="0.7109375" customWidth="1"/>
    <col min="11029" max="11029" width="10.7109375" customWidth="1"/>
    <col min="11030" max="11030" width="19.28515625" customWidth="1"/>
    <col min="11031" max="11253" width="9.140625" customWidth="1"/>
    <col min="11254" max="11255" width="0.5703125" customWidth="1"/>
    <col min="11256" max="11256" width="10.28515625" customWidth="1"/>
    <col min="11257" max="11257" width="6.28515625" customWidth="1"/>
    <col min="11258" max="11258" width="16.5703125" customWidth="1"/>
    <col min="11259" max="11259" width="8" customWidth="1"/>
    <col min="11260" max="11260" width="1.140625" customWidth="1"/>
    <col min="11261" max="11261" width="0.5703125" customWidth="1"/>
    <col min="11262" max="11262" width="1" customWidth="1"/>
    <col min="11263" max="11263" width="0.85546875" customWidth="1"/>
    <col min="11264" max="11264" width="9.140625" customWidth="1"/>
    <col min="11265" max="11265" width="0.5703125" customWidth="1"/>
    <col min="11266" max="11266" width="10.5703125" customWidth="1"/>
    <col min="11267" max="11267" width="10.7109375" customWidth="1"/>
    <col min="11268" max="11268" width="1" customWidth="1"/>
    <col min="11269" max="11269" width="9.5703125" customWidth="1"/>
    <col min="11270" max="11271" width="10.7109375" customWidth="1"/>
    <col min="11272" max="11273" width="10.85546875" customWidth="1"/>
    <col min="11274" max="11274" width="10.7109375" customWidth="1"/>
    <col min="11275" max="11275" width="10.85546875" customWidth="1"/>
    <col min="11276" max="11276" width="5.42578125" customWidth="1"/>
    <col min="11277" max="11277" width="10.7109375" customWidth="1"/>
    <col min="11278" max="11278" width="9.28515625" customWidth="1"/>
    <col min="11279" max="11279" width="0.7109375" customWidth="1"/>
    <col min="11280" max="11280" width="0.85546875" customWidth="1"/>
    <col min="11281" max="11281" width="8.85546875" customWidth="1"/>
    <col min="11282" max="11282" width="1.85546875" customWidth="1"/>
    <col min="11283" max="11283" width="10.140625" customWidth="1"/>
    <col min="11284" max="11284" width="0.7109375" customWidth="1"/>
    <col min="11285" max="11285" width="10.7109375" customWidth="1"/>
    <col min="11286" max="11286" width="19.28515625" customWidth="1"/>
    <col min="11287" max="11509" width="9.140625" customWidth="1"/>
    <col min="11510" max="11511" width="0.5703125" customWidth="1"/>
    <col min="11512" max="11512" width="10.28515625" customWidth="1"/>
    <col min="11513" max="11513" width="6.28515625" customWidth="1"/>
    <col min="11514" max="11514" width="16.5703125" customWidth="1"/>
    <col min="11515" max="11515" width="8" customWidth="1"/>
    <col min="11516" max="11516" width="1.140625" customWidth="1"/>
    <col min="11517" max="11517" width="0.5703125" customWidth="1"/>
    <col min="11518" max="11518" width="1" customWidth="1"/>
    <col min="11519" max="11519" width="0.85546875" customWidth="1"/>
    <col min="11520" max="11520" width="9.140625" customWidth="1"/>
    <col min="11521" max="11521" width="0.5703125" customWidth="1"/>
    <col min="11522" max="11522" width="10.5703125" customWidth="1"/>
    <col min="11523" max="11523" width="10.7109375" customWidth="1"/>
    <col min="11524" max="11524" width="1" customWidth="1"/>
    <col min="11525" max="11525" width="9.5703125" customWidth="1"/>
    <col min="11526" max="11527" width="10.7109375" customWidth="1"/>
    <col min="11528" max="11529" width="10.85546875" customWidth="1"/>
    <col min="11530" max="11530" width="10.7109375" customWidth="1"/>
    <col min="11531" max="11531" width="10.85546875" customWidth="1"/>
    <col min="11532" max="11532" width="5.42578125" customWidth="1"/>
    <col min="11533" max="11533" width="10.7109375" customWidth="1"/>
    <col min="11534" max="11534" width="9.28515625" customWidth="1"/>
    <col min="11535" max="11535" width="0.7109375" customWidth="1"/>
    <col min="11536" max="11536" width="0.85546875" customWidth="1"/>
    <col min="11537" max="11537" width="8.85546875" customWidth="1"/>
    <col min="11538" max="11538" width="1.85546875" customWidth="1"/>
    <col min="11539" max="11539" width="10.140625" customWidth="1"/>
    <col min="11540" max="11540" width="0.7109375" customWidth="1"/>
    <col min="11541" max="11541" width="10.7109375" customWidth="1"/>
    <col min="11542" max="11542" width="19.28515625" customWidth="1"/>
    <col min="11543" max="11765" width="9.140625" customWidth="1"/>
    <col min="11766" max="11767" width="0.5703125" customWidth="1"/>
    <col min="11768" max="11768" width="10.28515625" customWidth="1"/>
    <col min="11769" max="11769" width="6.28515625" customWidth="1"/>
    <col min="11770" max="11770" width="16.5703125" customWidth="1"/>
    <col min="11771" max="11771" width="8" customWidth="1"/>
    <col min="11772" max="11772" width="1.140625" customWidth="1"/>
    <col min="11773" max="11773" width="0.5703125" customWidth="1"/>
    <col min="11774" max="11774" width="1" customWidth="1"/>
    <col min="11775" max="11775" width="0.85546875" customWidth="1"/>
    <col min="11776" max="11776" width="9.140625" customWidth="1"/>
    <col min="11777" max="11777" width="0.5703125" customWidth="1"/>
    <col min="11778" max="11778" width="10.5703125" customWidth="1"/>
    <col min="11779" max="11779" width="10.7109375" customWidth="1"/>
    <col min="11780" max="11780" width="1" customWidth="1"/>
    <col min="11781" max="11781" width="9.5703125" customWidth="1"/>
    <col min="11782" max="11783" width="10.7109375" customWidth="1"/>
    <col min="11784" max="11785" width="10.85546875" customWidth="1"/>
    <col min="11786" max="11786" width="10.7109375" customWidth="1"/>
    <col min="11787" max="11787" width="10.85546875" customWidth="1"/>
    <col min="11788" max="11788" width="5.42578125" customWidth="1"/>
    <col min="11789" max="11789" width="10.7109375" customWidth="1"/>
    <col min="11790" max="11790" width="9.28515625" customWidth="1"/>
    <col min="11791" max="11791" width="0.7109375" customWidth="1"/>
    <col min="11792" max="11792" width="0.85546875" customWidth="1"/>
    <col min="11793" max="11793" width="8.85546875" customWidth="1"/>
    <col min="11794" max="11794" width="1.85546875" customWidth="1"/>
    <col min="11795" max="11795" width="10.140625" customWidth="1"/>
    <col min="11796" max="11796" width="0.7109375" customWidth="1"/>
    <col min="11797" max="11797" width="10.7109375" customWidth="1"/>
    <col min="11798" max="11798" width="19.28515625" customWidth="1"/>
    <col min="11799" max="12021" width="9.140625" customWidth="1"/>
    <col min="12022" max="12023" width="0.5703125" customWidth="1"/>
    <col min="12024" max="12024" width="10.28515625" customWidth="1"/>
    <col min="12025" max="12025" width="6.28515625" customWidth="1"/>
    <col min="12026" max="12026" width="16.5703125" customWidth="1"/>
    <col min="12027" max="12027" width="8" customWidth="1"/>
    <col min="12028" max="12028" width="1.140625" customWidth="1"/>
    <col min="12029" max="12029" width="0.5703125" customWidth="1"/>
    <col min="12030" max="12030" width="1" customWidth="1"/>
    <col min="12031" max="12031" width="0.85546875" customWidth="1"/>
    <col min="12032" max="12032" width="9.140625" customWidth="1"/>
    <col min="12033" max="12033" width="0.5703125" customWidth="1"/>
    <col min="12034" max="12034" width="10.5703125" customWidth="1"/>
    <col min="12035" max="12035" width="10.7109375" customWidth="1"/>
    <col min="12036" max="12036" width="1" customWidth="1"/>
    <col min="12037" max="12037" width="9.5703125" customWidth="1"/>
    <col min="12038" max="12039" width="10.7109375" customWidth="1"/>
    <col min="12040" max="12041" width="10.85546875" customWidth="1"/>
    <col min="12042" max="12042" width="10.7109375" customWidth="1"/>
    <col min="12043" max="12043" width="10.85546875" customWidth="1"/>
    <col min="12044" max="12044" width="5.42578125" customWidth="1"/>
    <col min="12045" max="12045" width="10.7109375" customWidth="1"/>
    <col min="12046" max="12046" width="9.28515625" customWidth="1"/>
    <col min="12047" max="12047" width="0.7109375" customWidth="1"/>
    <col min="12048" max="12048" width="0.85546875" customWidth="1"/>
    <col min="12049" max="12049" width="8.85546875" customWidth="1"/>
    <col min="12050" max="12050" width="1.85546875" customWidth="1"/>
    <col min="12051" max="12051" width="10.140625" customWidth="1"/>
    <col min="12052" max="12052" width="0.7109375" customWidth="1"/>
    <col min="12053" max="12053" width="10.7109375" customWidth="1"/>
    <col min="12054" max="12054" width="19.28515625" customWidth="1"/>
    <col min="12055" max="12277" width="9.140625" customWidth="1"/>
    <col min="12278" max="12279" width="0.5703125" customWidth="1"/>
    <col min="12280" max="12280" width="10.28515625" customWidth="1"/>
    <col min="12281" max="12281" width="6.28515625" customWidth="1"/>
    <col min="12282" max="12282" width="16.5703125" customWidth="1"/>
    <col min="12283" max="12283" width="8" customWidth="1"/>
    <col min="12284" max="12284" width="1.140625" customWidth="1"/>
    <col min="12285" max="12285" width="0.5703125" customWidth="1"/>
    <col min="12286" max="12286" width="1" customWidth="1"/>
    <col min="12287" max="12287" width="0.85546875" customWidth="1"/>
    <col min="12288" max="12288" width="9.140625" customWidth="1"/>
    <col min="12289" max="12289" width="0.5703125" customWidth="1"/>
    <col min="12290" max="12290" width="10.5703125" customWidth="1"/>
    <col min="12291" max="12291" width="10.7109375" customWidth="1"/>
    <col min="12292" max="12292" width="1" customWidth="1"/>
    <col min="12293" max="12293" width="9.5703125" customWidth="1"/>
    <col min="12294" max="12295" width="10.7109375" customWidth="1"/>
    <col min="12296" max="12297" width="10.85546875" customWidth="1"/>
    <col min="12298" max="12298" width="10.7109375" customWidth="1"/>
    <col min="12299" max="12299" width="10.85546875" customWidth="1"/>
    <col min="12300" max="12300" width="5.42578125" customWidth="1"/>
    <col min="12301" max="12301" width="10.7109375" customWidth="1"/>
    <col min="12302" max="12302" width="9.28515625" customWidth="1"/>
    <col min="12303" max="12303" width="0.7109375" customWidth="1"/>
    <col min="12304" max="12304" width="0.85546875" customWidth="1"/>
    <col min="12305" max="12305" width="8.85546875" customWidth="1"/>
    <col min="12306" max="12306" width="1.85546875" customWidth="1"/>
    <col min="12307" max="12307" width="10.140625" customWidth="1"/>
    <col min="12308" max="12308" width="0.7109375" customWidth="1"/>
    <col min="12309" max="12309" width="10.7109375" customWidth="1"/>
    <col min="12310" max="12310" width="19.28515625" customWidth="1"/>
    <col min="12311" max="12533" width="9.140625" customWidth="1"/>
    <col min="12534" max="12535" width="0.5703125" customWidth="1"/>
    <col min="12536" max="12536" width="10.28515625" customWidth="1"/>
    <col min="12537" max="12537" width="6.28515625" customWidth="1"/>
    <col min="12538" max="12538" width="16.5703125" customWidth="1"/>
    <col min="12539" max="12539" width="8" customWidth="1"/>
    <col min="12540" max="12540" width="1.140625" customWidth="1"/>
    <col min="12541" max="12541" width="0.5703125" customWidth="1"/>
    <col min="12542" max="12542" width="1" customWidth="1"/>
    <col min="12543" max="12543" width="0.85546875" customWidth="1"/>
    <col min="12544" max="12544" width="9.140625" customWidth="1"/>
    <col min="12545" max="12545" width="0.5703125" customWidth="1"/>
    <col min="12546" max="12546" width="10.5703125" customWidth="1"/>
    <col min="12547" max="12547" width="10.7109375" customWidth="1"/>
    <col min="12548" max="12548" width="1" customWidth="1"/>
    <col min="12549" max="12549" width="9.5703125" customWidth="1"/>
    <col min="12550" max="12551" width="10.7109375" customWidth="1"/>
    <col min="12552" max="12553" width="10.85546875" customWidth="1"/>
    <col min="12554" max="12554" width="10.7109375" customWidth="1"/>
    <col min="12555" max="12555" width="10.85546875" customWidth="1"/>
    <col min="12556" max="12556" width="5.42578125" customWidth="1"/>
    <col min="12557" max="12557" width="10.7109375" customWidth="1"/>
    <col min="12558" max="12558" width="9.28515625" customWidth="1"/>
    <col min="12559" max="12559" width="0.7109375" customWidth="1"/>
    <col min="12560" max="12560" width="0.85546875" customWidth="1"/>
    <col min="12561" max="12561" width="8.85546875" customWidth="1"/>
    <col min="12562" max="12562" width="1.85546875" customWidth="1"/>
    <col min="12563" max="12563" width="10.140625" customWidth="1"/>
    <col min="12564" max="12564" width="0.7109375" customWidth="1"/>
    <col min="12565" max="12565" width="10.7109375" customWidth="1"/>
    <col min="12566" max="12566" width="19.28515625" customWidth="1"/>
    <col min="12567" max="12789" width="9.140625" customWidth="1"/>
    <col min="12790" max="12791" width="0.5703125" customWidth="1"/>
    <col min="12792" max="12792" width="10.28515625" customWidth="1"/>
    <col min="12793" max="12793" width="6.28515625" customWidth="1"/>
    <col min="12794" max="12794" width="16.5703125" customWidth="1"/>
    <col min="12795" max="12795" width="8" customWidth="1"/>
    <col min="12796" max="12796" width="1.140625" customWidth="1"/>
    <col min="12797" max="12797" width="0.5703125" customWidth="1"/>
    <col min="12798" max="12798" width="1" customWidth="1"/>
    <col min="12799" max="12799" width="0.85546875" customWidth="1"/>
    <col min="12800" max="12800" width="9.140625" customWidth="1"/>
    <col min="12801" max="12801" width="0.5703125" customWidth="1"/>
    <col min="12802" max="12802" width="10.5703125" customWidth="1"/>
    <col min="12803" max="12803" width="10.7109375" customWidth="1"/>
    <col min="12804" max="12804" width="1" customWidth="1"/>
    <col min="12805" max="12805" width="9.5703125" customWidth="1"/>
    <col min="12806" max="12807" width="10.7109375" customWidth="1"/>
    <col min="12808" max="12809" width="10.85546875" customWidth="1"/>
    <col min="12810" max="12810" width="10.7109375" customWidth="1"/>
    <col min="12811" max="12811" width="10.85546875" customWidth="1"/>
    <col min="12812" max="12812" width="5.42578125" customWidth="1"/>
    <col min="12813" max="12813" width="10.7109375" customWidth="1"/>
    <col min="12814" max="12814" width="9.28515625" customWidth="1"/>
    <col min="12815" max="12815" width="0.7109375" customWidth="1"/>
    <col min="12816" max="12816" width="0.85546875" customWidth="1"/>
    <col min="12817" max="12817" width="8.85546875" customWidth="1"/>
    <col min="12818" max="12818" width="1.85546875" customWidth="1"/>
    <col min="12819" max="12819" width="10.140625" customWidth="1"/>
    <col min="12820" max="12820" width="0.7109375" customWidth="1"/>
    <col min="12821" max="12821" width="10.7109375" customWidth="1"/>
    <col min="12822" max="12822" width="19.28515625" customWidth="1"/>
    <col min="12823" max="13045" width="9.140625" customWidth="1"/>
    <col min="13046" max="13047" width="0.5703125" customWidth="1"/>
    <col min="13048" max="13048" width="10.28515625" customWidth="1"/>
    <col min="13049" max="13049" width="6.28515625" customWidth="1"/>
    <col min="13050" max="13050" width="16.5703125" customWidth="1"/>
    <col min="13051" max="13051" width="8" customWidth="1"/>
    <col min="13052" max="13052" width="1.140625" customWidth="1"/>
    <col min="13053" max="13053" width="0.5703125" customWidth="1"/>
    <col min="13054" max="13054" width="1" customWidth="1"/>
    <col min="13055" max="13055" width="0.85546875" customWidth="1"/>
    <col min="13056" max="13056" width="9.140625" customWidth="1"/>
    <col min="13057" max="13057" width="0.5703125" customWidth="1"/>
    <col min="13058" max="13058" width="10.5703125" customWidth="1"/>
    <col min="13059" max="13059" width="10.7109375" customWidth="1"/>
    <col min="13060" max="13060" width="1" customWidth="1"/>
    <col min="13061" max="13061" width="9.5703125" customWidth="1"/>
    <col min="13062" max="13063" width="10.7109375" customWidth="1"/>
    <col min="13064" max="13065" width="10.85546875" customWidth="1"/>
    <col min="13066" max="13066" width="10.7109375" customWidth="1"/>
    <col min="13067" max="13067" width="10.85546875" customWidth="1"/>
    <col min="13068" max="13068" width="5.42578125" customWidth="1"/>
    <col min="13069" max="13069" width="10.7109375" customWidth="1"/>
    <col min="13070" max="13070" width="9.28515625" customWidth="1"/>
    <col min="13071" max="13071" width="0.7109375" customWidth="1"/>
    <col min="13072" max="13072" width="0.85546875" customWidth="1"/>
    <col min="13073" max="13073" width="8.85546875" customWidth="1"/>
    <col min="13074" max="13074" width="1.85546875" customWidth="1"/>
    <col min="13075" max="13075" width="10.140625" customWidth="1"/>
    <col min="13076" max="13076" width="0.7109375" customWidth="1"/>
    <col min="13077" max="13077" width="10.7109375" customWidth="1"/>
    <col min="13078" max="13078" width="19.28515625" customWidth="1"/>
    <col min="13079" max="13301" width="9.140625" customWidth="1"/>
    <col min="13302" max="13303" width="0.5703125" customWidth="1"/>
    <col min="13304" max="13304" width="10.28515625" customWidth="1"/>
    <col min="13305" max="13305" width="6.28515625" customWidth="1"/>
    <col min="13306" max="13306" width="16.5703125" customWidth="1"/>
    <col min="13307" max="13307" width="8" customWidth="1"/>
    <col min="13308" max="13308" width="1.140625" customWidth="1"/>
    <col min="13309" max="13309" width="0.5703125" customWidth="1"/>
    <col min="13310" max="13310" width="1" customWidth="1"/>
    <col min="13311" max="13311" width="0.85546875" customWidth="1"/>
    <col min="13312" max="13312" width="9.140625" customWidth="1"/>
    <col min="13313" max="13313" width="0.5703125" customWidth="1"/>
    <col min="13314" max="13314" width="10.5703125" customWidth="1"/>
    <col min="13315" max="13315" width="10.7109375" customWidth="1"/>
    <col min="13316" max="13316" width="1" customWidth="1"/>
    <col min="13317" max="13317" width="9.5703125" customWidth="1"/>
    <col min="13318" max="13319" width="10.7109375" customWidth="1"/>
    <col min="13320" max="13321" width="10.85546875" customWidth="1"/>
    <col min="13322" max="13322" width="10.7109375" customWidth="1"/>
    <col min="13323" max="13323" width="10.85546875" customWidth="1"/>
    <col min="13324" max="13324" width="5.42578125" customWidth="1"/>
    <col min="13325" max="13325" width="10.7109375" customWidth="1"/>
    <col min="13326" max="13326" width="9.28515625" customWidth="1"/>
    <col min="13327" max="13327" width="0.7109375" customWidth="1"/>
    <col min="13328" max="13328" width="0.85546875" customWidth="1"/>
    <col min="13329" max="13329" width="8.85546875" customWidth="1"/>
    <col min="13330" max="13330" width="1.85546875" customWidth="1"/>
    <col min="13331" max="13331" width="10.140625" customWidth="1"/>
    <col min="13332" max="13332" width="0.7109375" customWidth="1"/>
    <col min="13333" max="13333" width="10.7109375" customWidth="1"/>
    <col min="13334" max="13334" width="19.28515625" customWidth="1"/>
    <col min="13335" max="13557" width="9.140625" customWidth="1"/>
    <col min="13558" max="13559" width="0.5703125" customWidth="1"/>
    <col min="13560" max="13560" width="10.28515625" customWidth="1"/>
    <col min="13561" max="13561" width="6.28515625" customWidth="1"/>
    <col min="13562" max="13562" width="16.5703125" customWidth="1"/>
    <col min="13563" max="13563" width="8" customWidth="1"/>
    <col min="13564" max="13564" width="1.140625" customWidth="1"/>
    <col min="13565" max="13565" width="0.5703125" customWidth="1"/>
    <col min="13566" max="13566" width="1" customWidth="1"/>
    <col min="13567" max="13567" width="0.85546875" customWidth="1"/>
    <col min="13568" max="13568" width="9.140625" customWidth="1"/>
    <col min="13569" max="13569" width="0.5703125" customWidth="1"/>
    <col min="13570" max="13570" width="10.5703125" customWidth="1"/>
    <col min="13571" max="13571" width="10.7109375" customWidth="1"/>
    <col min="13572" max="13572" width="1" customWidth="1"/>
    <col min="13573" max="13573" width="9.5703125" customWidth="1"/>
    <col min="13574" max="13575" width="10.7109375" customWidth="1"/>
    <col min="13576" max="13577" width="10.85546875" customWidth="1"/>
    <col min="13578" max="13578" width="10.7109375" customWidth="1"/>
    <col min="13579" max="13579" width="10.85546875" customWidth="1"/>
    <col min="13580" max="13580" width="5.42578125" customWidth="1"/>
    <col min="13581" max="13581" width="10.7109375" customWidth="1"/>
    <col min="13582" max="13582" width="9.28515625" customWidth="1"/>
    <col min="13583" max="13583" width="0.7109375" customWidth="1"/>
    <col min="13584" max="13584" width="0.85546875" customWidth="1"/>
    <col min="13585" max="13585" width="8.85546875" customWidth="1"/>
    <col min="13586" max="13586" width="1.85546875" customWidth="1"/>
    <col min="13587" max="13587" width="10.140625" customWidth="1"/>
    <col min="13588" max="13588" width="0.7109375" customWidth="1"/>
    <col min="13589" max="13589" width="10.7109375" customWidth="1"/>
    <col min="13590" max="13590" width="19.28515625" customWidth="1"/>
    <col min="13591" max="13813" width="9.140625" customWidth="1"/>
    <col min="13814" max="13815" width="0.5703125" customWidth="1"/>
    <col min="13816" max="13816" width="10.28515625" customWidth="1"/>
    <col min="13817" max="13817" width="6.28515625" customWidth="1"/>
    <col min="13818" max="13818" width="16.5703125" customWidth="1"/>
    <col min="13819" max="13819" width="8" customWidth="1"/>
    <col min="13820" max="13820" width="1.140625" customWidth="1"/>
    <col min="13821" max="13821" width="0.5703125" customWidth="1"/>
    <col min="13822" max="13822" width="1" customWidth="1"/>
    <col min="13823" max="13823" width="0.85546875" customWidth="1"/>
    <col min="13824" max="13824" width="9.140625" customWidth="1"/>
    <col min="13825" max="13825" width="0.5703125" customWidth="1"/>
    <col min="13826" max="13826" width="10.5703125" customWidth="1"/>
    <col min="13827" max="13827" width="10.7109375" customWidth="1"/>
    <col min="13828" max="13828" width="1" customWidth="1"/>
    <col min="13829" max="13829" width="9.5703125" customWidth="1"/>
    <col min="13830" max="13831" width="10.7109375" customWidth="1"/>
    <col min="13832" max="13833" width="10.85546875" customWidth="1"/>
    <col min="13834" max="13834" width="10.7109375" customWidth="1"/>
    <col min="13835" max="13835" width="10.85546875" customWidth="1"/>
    <col min="13836" max="13836" width="5.42578125" customWidth="1"/>
    <col min="13837" max="13837" width="10.7109375" customWidth="1"/>
    <col min="13838" max="13838" width="9.28515625" customWidth="1"/>
    <col min="13839" max="13839" width="0.7109375" customWidth="1"/>
    <col min="13840" max="13840" width="0.85546875" customWidth="1"/>
    <col min="13841" max="13841" width="8.85546875" customWidth="1"/>
    <col min="13842" max="13842" width="1.85546875" customWidth="1"/>
    <col min="13843" max="13843" width="10.140625" customWidth="1"/>
    <col min="13844" max="13844" width="0.7109375" customWidth="1"/>
    <col min="13845" max="13845" width="10.7109375" customWidth="1"/>
    <col min="13846" max="13846" width="19.28515625" customWidth="1"/>
    <col min="13847" max="14069" width="9.140625" customWidth="1"/>
    <col min="14070" max="14071" width="0.5703125" customWidth="1"/>
    <col min="14072" max="14072" width="10.28515625" customWidth="1"/>
    <col min="14073" max="14073" width="6.28515625" customWidth="1"/>
    <col min="14074" max="14074" width="16.5703125" customWidth="1"/>
    <col min="14075" max="14075" width="8" customWidth="1"/>
    <col min="14076" max="14076" width="1.140625" customWidth="1"/>
    <col min="14077" max="14077" width="0.5703125" customWidth="1"/>
    <col min="14078" max="14078" width="1" customWidth="1"/>
    <col min="14079" max="14079" width="0.85546875" customWidth="1"/>
    <col min="14080" max="14080" width="9.140625" customWidth="1"/>
    <col min="14081" max="14081" width="0.5703125" customWidth="1"/>
    <col min="14082" max="14082" width="10.5703125" customWidth="1"/>
    <col min="14083" max="14083" width="10.7109375" customWidth="1"/>
    <col min="14084" max="14084" width="1" customWidth="1"/>
    <col min="14085" max="14085" width="9.5703125" customWidth="1"/>
    <col min="14086" max="14087" width="10.7109375" customWidth="1"/>
    <col min="14088" max="14089" width="10.85546875" customWidth="1"/>
    <col min="14090" max="14090" width="10.7109375" customWidth="1"/>
    <col min="14091" max="14091" width="10.85546875" customWidth="1"/>
    <col min="14092" max="14092" width="5.42578125" customWidth="1"/>
    <col min="14093" max="14093" width="10.7109375" customWidth="1"/>
    <col min="14094" max="14094" width="9.28515625" customWidth="1"/>
    <col min="14095" max="14095" width="0.7109375" customWidth="1"/>
    <col min="14096" max="14096" width="0.85546875" customWidth="1"/>
    <col min="14097" max="14097" width="8.85546875" customWidth="1"/>
    <col min="14098" max="14098" width="1.85546875" customWidth="1"/>
    <col min="14099" max="14099" width="10.140625" customWidth="1"/>
    <col min="14100" max="14100" width="0.7109375" customWidth="1"/>
    <col min="14101" max="14101" width="10.7109375" customWidth="1"/>
    <col min="14102" max="14102" width="19.28515625" customWidth="1"/>
    <col min="14103" max="14325" width="9.140625" customWidth="1"/>
    <col min="14326" max="14327" width="0.5703125" customWidth="1"/>
    <col min="14328" max="14328" width="10.28515625" customWidth="1"/>
    <col min="14329" max="14329" width="6.28515625" customWidth="1"/>
    <col min="14330" max="14330" width="16.5703125" customWidth="1"/>
    <col min="14331" max="14331" width="8" customWidth="1"/>
    <col min="14332" max="14332" width="1.140625" customWidth="1"/>
    <col min="14333" max="14333" width="0.5703125" customWidth="1"/>
    <col min="14334" max="14334" width="1" customWidth="1"/>
    <col min="14335" max="14335" width="0.85546875" customWidth="1"/>
    <col min="14336" max="14336" width="9.140625" customWidth="1"/>
    <col min="14337" max="14337" width="0.5703125" customWidth="1"/>
    <col min="14338" max="14338" width="10.5703125" customWidth="1"/>
    <col min="14339" max="14339" width="10.7109375" customWidth="1"/>
    <col min="14340" max="14340" width="1" customWidth="1"/>
    <col min="14341" max="14341" width="9.5703125" customWidth="1"/>
    <col min="14342" max="14343" width="10.7109375" customWidth="1"/>
    <col min="14344" max="14345" width="10.85546875" customWidth="1"/>
    <col min="14346" max="14346" width="10.7109375" customWidth="1"/>
    <col min="14347" max="14347" width="10.85546875" customWidth="1"/>
    <col min="14348" max="14348" width="5.42578125" customWidth="1"/>
    <col min="14349" max="14349" width="10.7109375" customWidth="1"/>
    <col min="14350" max="14350" width="9.28515625" customWidth="1"/>
    <col min="14351" max="14351" width="0.7109375" customWidth="1"/>
    <col min="14352" max="14352" width="0.85546875" customWidth="1"/>
    <col min="14353" max="14353" width="8.85546875" customWidth="1"/>
    <col min="14354" max="14354" width="1.85546875" customWidth="1"/>
    <col min="14355" max="14355" width="10.140625" customWidth="1"/>
    <col min="14356" max="14356" width="0.7109375" customWidth="1"/>
    <col min="14357" max="14357" width="10.7109375" customWidth="1"/>
    <col min="14358" max="14358" width="19.28515625" customWidth="1"/>
    <col min="14359" max="14581" width="9.140625" customWidth="1"/>
    <col min="14582" max="14583" width="0.5703125" customWidth="1"/>
    <col min="14584" max="14584" width="10.28515625" customWidth="1"/>
    <col min="14585" max="14585" width="6.28515625" customWidth="1"/>
    <col min="14586" max="14586" width="16.5703125" customWidth="1"/>
    <col min="14587" max="14587" width="8" customWidth="1"/>
    <col min="14588" max="14588" width="1.140625" customWidth="1"/>
    <col min="14589" max="14589" width="0.5703125" customWidth="1"/>
    <col min="14590" max="14590" width="1" customWidth="1"/>
    <col min="14591" max="14591" width="0.85546875" customWidth="1"/>
    <col min="14592" max="14592" width="9.140625" customWidth="1"/>
    <col min="14593" max="14593" width="0.5703125" customWidth="1"/>
    <col min="14594" max="14594" width="10.5703125" customWidth="1"/>
    <col min="14595" max="14595" width="10.7109375" customWidth="1"/>
    <col min="14596" max="14596" width="1" customWidth="1"/>
    <col min="14597" max="14597" width="9.5703125" customWidth="1"/>
    <col min="14598" max="14599" width="10.7109375" customWidth="1"/>
    <col min="14600" max="14601" width="10.85546875" customWidth="1"/>
    <col min="14602" max="14602" width="10.7109375" customWidth="1"/>
    <col min="14603" max="14603" width="10.85546875" customWidth="1"/>
    <col min="14604" max="14604" width="5.42578125" customWidth="1"/>
    <col min="14605" max="14605" width="10.7109375" customWidth="1"/>
    <col min="14606" max="14606" width="9.28515625" customWidth="1"/>
    <col min="14607" max="14607" width="0.7109375" customWidth="1"/>
    <col min="14608" max="14608" width="0.85546875" customWidth="1"/>
    <col min="14609" max="14609" width="8.85546875" customWidth="1"/>
    <col min="14610" max="14610" width="1.85546875" customWidth="1"/>
    <col min="14611" max="14611" width="10.140625" customWidth="1"/>
    <col min="14612" max="14612" width="0.7109375" customWidth="1"/>
    <col min="14613" max="14613" width="10.7109375" customWidth="1"/>
    <col min="14614" max="14614" width="19.28515625" customWidth="1"/>
    <col min="14615" max="14837" width="9.140625" customWidth="1"/>
    <col min="14838" max="14839" width="0.5703125" customWidth="1"/>
    <col min="14840" max="14840" width="10.28515625" customWidth="1"/>
    <col min="14841" max="14841" width="6.28515625" customWidth="1"/>
    <col min="14842" max="14842" width="16.5703125" customWidth="1"/>
    <col min="14843" max="14843" width="8" customWidth="1"/>
    <col min="14844" max="14844" width="1.140625" customWidth="1"/>
    <col min="14845" max="14845" width="0.5703125" customWidth="1"/>
    <col min="14846" max="14846" width="1" customWidth="1"/>
    <col min="14847" max="14847" width="0.85546875" customWidth="1"/>
    <col min="14848" max="14848" width="9.140625" customWidth="1"/>
    <col min="14849" max="14849" width="0.5703125" customWidth="1"/>
    <col min="14850" max="14850" width="10.5703125" customWidth="1"/>
    <col min="14851" max="14851" width="10.7109375" customWidth="1"/>
    <col min="14852" max="14852" width="1" customWidth="1"/>
    <col min="14853" max="14853" width="9.5703125" customWidth="1"/>
    <col min="14854" max="14855" width="10.7109375" customWidth="1"/>
    <col min="14856" max="14857" width="10.85546875" customWidth="1"/>
    <col min="14858" max="14858" width="10.7109375" customWidth="1"/>
    <col min="14859" max="14859" width="10.85546875" customWidth="1"/>
    <col min="14860" max="14860" width="5.42578125" customWidth="1"/>
    <col min="14861" max="14861" width="10.7109375" customWidth="1"/>
    <col min="14862" max="14862" width="9.28515625" customWidth="1"/>
    <col min="14863" max="14863" width="0.7109375" customWidth="1"/>
    <col min="14864" max="14864" width="0.85546875" customWidth="1"/>
    <col min="14865" max="14865" width="8.85546875" customWidth="1"/>
    <col min="14866" max="14866" width="1.85546875" customWidth="1"/>
    <col min="14867" max="14867" width="10.140625" customWidth="1"/>
    <col min="14868" max="14868" width="0.7109375" customWidth="1"/>
    <col min="14869" max="14869" width="10.7109375" customWidth="1"/>
    <col min="14870" max="14870" width="19.28515625" customWidth="1"/>
    <col min="14871" max="15093" width="9.140625" customWidth="1"/>
    <col min="15094" max="15095" width="0.5703125" customWidth="1"/>
    <col min="15096" max="15096" width="10.28515625" customWidth="1"/>
    <col min="15097" max="15097" width="6.28515625" customWidth="1"/>
    <col min="15098" max="15098" width="16.5703125" customWidth="1"/>
    <col min="15099" max="15099" width="8" customWidth="1"/>
    <col min="15100" max="15100" width="1.140625" customWidth="1"/>
    <col min="15101" max="15101" width="0.5703125" customWidth="1"/>
    <col min="15102" max="15102" width="1" customWidth="1"/>
    <col min="15103" max="15103" width="0.85546875" customWidth="1"/>
    <col min="15104" max="15104" width="9.140625" customWidth="1"/>
    <col min="15105" max="15105" width="0.5703125" customWidth="1"/>
    <col min="15106" max="15106" width="10.5703125" customWidth="1"/>
    <col min="15107" max="15107" width="10.7109375" customWidth="1"/>
    <col min="15108" max="15108" width="1" customWidth="1"/>
    <col min="15109" max="15109" width="9.5703125" customWidth="1"/>
    <col min="15110" max="15111" width="10.7109375" customWidth="1"/>
    <col min="15112" max="15113" width="10.85546875" customWidth="1"/>
    <col min="15114" max="15114" width="10.7109375" customWidth="1"/>
    <col min="15115" max="15115" width="10.85546875" customWidth="1"/>
    <col min="15116" max="15116" width="5.42578125" customWidth="1"/>
    <col min="15117" max="15117" width="10.7109375" customWidth="1"/>
    <col min="15118" max="15118" width="9.28515625" customWidth="1"/>
    <col min="15119" max="15119" width="0.7109375" customWidth="1"/>
    <col min="15120" max="15120" width="0.85546875" customWidth="1"/>
    <col min="15121" max="15121" width="8.85546875" customWidth="1"/>
    <col min="15122" max="15122" width="1.85546875" customWidth="1"/>
    <col min="15123" max="15123" width="10.140625" customWidth="1"/>
    <col min="15124" max="15124" width="0.7109375" customWidth="1"/>
    <col min="15125" max="15125" width="10.7109375" customWidth="1"/>
    <col min="15126" max="15126" width="19.28515625" customWidth="1"/>
    <col min="15127" max="15349" width="9.140625" customWidth="1"/>
    <col min="15350" max="15351" width="0.5703125" customWidth="1"/>
    <col min="15352" max="15352" width="10.28515625" customWidth="1"/>
    <col min="15353" max="15353" width="6.28515625" customWidth="1"/>
    <col min="15354" max="15354" width="16.5703125" customWidth="1"/>
    <col min="15355" max="15355" width="8" customWidth="1"/>
    <col min="15356" max="15356" width="1.140625" customWidth="1"/>
    <col min="15357" max="15357" width="0.5703125" customWidth="1"/>
    <col min="15358" max="15358" width="1" customWidth="1"/>
    <col min="15359" max="15359" width="0.85546875" customWidth="1"/>
    <col min="15360" max="15360" width="9.140625" customWidth="1"/>
    <col min="15361" max="15361" width="0.5703125" customWidth="1"/>
    <col min="15362" max="15362" width="10.5703125" customWidth="1"/>
    <col min="15363" max="15363" width="10.7109375" customWidth="1"/>
    <col min="15364" max="15364" width="1" customWidth="1"/>
    <col min="15365" max="15365" width="9.5703125" customWidth="1"/>
    <col min="15366" max="15367" width="10.7109375" customWidth="1"/>
    <col min="15368" max="15369" width="10.85546875" customWidth="1"/>
    <col min="15370" max="15370" width="10.7109375" customWidth="1"/>
    <col min="15371" max="15371" width="10.85546875" customWidth="1"/>
    <col min="15372" max="15372" width="5.42578125" customWidth="1"/>
    <col min="15373" max="15373" width="10.7109375" customWidth="1"/>
    <col min="15374" max="15374" width="9.28515625" customWidth="1"/>
    <col min="15375" max="15375" width="0.7109375" customWidth="1"/>
    <col min="15376" max="15376" width="0.85546875" customWidth="1"/>
    <col min="15377" max="15377" width="8.85546875" customWidth="1"/>
    <col min="15378" max="15378" width="1.85546875" customWidth="1"/>
    <col min="15379" max="15379" width="10.140625" customWidth="1"/>
    <col min="15380" max="15380" width="0.7109375" customWidth="1"/>
    <col min="15381" max="15381" width="10.7109375" customWidth="1"/>
    <col min="15382" max="15382" width="19.28515625" customWidth="1"/>
    <col min="15383" max="15605" width="9.140625" customWidth="1"/>
    <col min="15606" max="15607" width="0.5703125" customWidth="1"/>
    <col min="15608" max="15608" width="10.28515625" customWidth="1"/>
    <col min="15609" max="15609" width="6.28515625" customWidth="1"/>
    <col min="15610" max="15610" width="16.5703125" customWidth="1"/>
    <col min="15611" max="15611" width="8" customWidth="1"/>
    <col min="15612" max="15612" width="1.140625" customWidth="1"/>
    <col min="15613" max="15613" width="0.5703125" customWidth="1"/>
    <col min="15614" max="15614" width="1" customWidth="1"/>
    <col min="15615" max="15615" width="0.85546875" customWidth="1"/>
    <col min="15616" max="15616" width="9.140625" customWidth="1"/>
    <col min="15617" max="15617" width="0.5703125" customWidth="1"/>
    <col min="15618" max="15618" width="10.5703125" customWidth="1"/>
    <col min="15619" max="15619" width="10.7109375" customWidth="1"/>
    <col min="15620" max="15620" width="1" customWidth="1"/>
    <col min="15621" max="15621" width="9.5703125" customWidth="1"/>
    <col min="15622" max="15623" width="10.7109375" customWidth="1"/>
    <col min="15624" max="15625" width="10.85546875" customWidth="1"/>
    <col min="15626" max="15626" width="10.7109375" customWidth="1"/>
    <col min="15627" max="15627" width="10.85546875" customWidth="1"/>
    <col min="15628" max="15628" width="5.42578125" customWidth="1"/>
    <col min="15629" max="15629" width="10.7109375" customWidth="1"/>
    <col min="15630" max="15630" width="9.28515625" customWidth="1"/>
    <col min="15631" max="15631" width="0.7109375" customWidth="1"/>
    <col min="15632" max="15632" width="0.85546875" customWidth="1"/>
    <col min="15633" max="15633" width="8.85546875" customWidth="1"/>
    <col min="15634" max="15634" width="1.85546875" customWidth="1"/>
    <col min="15635" max="15635" width="10.140625" customWidth="1"/>
    <col min="15636" max="15636" width="0.7109375" customWidth="1"/>
    <col min="15637" max="15637" width="10.7109375" customWidth="1"/>
    <col min="15638" max="15638" width="19.28515625" customWidth="1"/>
    <col min="15639" max="15861" width="9.140625" customWidth="1"/>
    <col min="15862" max="15863" width="0.5703125" customWidth="1"/>
    <col min="15864" max="15864" width="10.28515625" customWidth="1"/>
    <col min="15865" max="15865" width="6.28515625" customWidth="1"/>
    <col min="15866" max="15866" width="16.5703125" customWidth="1"/>
    <col min="15867" max="15867" width="8" customWidth="1"/>
    <col min="15868" max="15868" width="1.140625" customWidth="1"/>
    <col min="15869" max="15869" width="0.5703125" customWidth="1"/>
    <col min="15870" max="15870" width="1" customWidth="1"/>
    <col min="15871" max="15871" width="0.85546875" customWidth="1"/>
    <col min="15872" max="15872" width="9.140625" customWidth="1"/>
    <col min="15873" max="15873" width="0.5703125" customWidth="1"/>
    <col min="15874" max="15874" width="10.5703125" customWidth="1"/>
    <col min="15875" max="15875" width="10.7109375" customWidth="1"/>
    <col min="15876" max="15876" width="1" customWidth="1"/>
    <col min="15877" max="15877" width="9.5703125" customWidth="1"/>
    <col min="15878" max="15879" width="10.7109375" customWidth="1"/>
    <col min="15880" max="15881" width="10.85546875" customWidth="1"/>
    <col min="15882" max="15882" width="10.7109375" customWidth="1"/>
    <col min="15883" max="15883" width="10.85546875" customWidth="1"/>
    <col min="15884" max="15884" width="5.42578125" customWidth="1"/>
    <col min="15885" max="15885" width="10.7109375" customWidth="1"/>
    <col min="15886" max="15886" width="9.28515625" customWidth="1"/>
    <col min="15887" max="15887" width="0.7109375" customWidth="1"/>
    <col min="15888" max="15888" width="0.85546875" customWidth="1"/>
    <col min="15889" max="15889" width="8.85546875" customWidth="1"/>
    <col min="15890" max="15890" width="1.85546875" customWidth="1"/>
    <col min="15891" max="15891" width="10.140625" customWidth="1"/>
    <col min="15892" max="15892" width="0.7109375" customWidth="1"/>
    <col min="15893" max="15893" width="10.7109375" customWidth="1"/>
    <col min="15894" max="15894" width="19.28515625" customWidth="1"/>
    <col min="15895" max="16117" width="9.140625" customWidth="1"/>
    <col min="16118" max="16119" width="0.5703125" customWidth="1"/>
    <col min="16120" max="16120" width="10.28515625" customWidth="1"/>
    <col min="16121" max="16121" width="6.28515625" customWidth="1"/>
    <col min="16122" max="16122" width="16.5703125" customWidth="1"/>
    <col min="16123" max="16123" width="8" customWidth="1"/>
    <col min="16124" max="16124" width="1.140625" customWidth="1"/>
    <col min="16125" max="16125" width="0.5703125" customWidth="1"/>
    <col min="16126" max="16126" width="1" customWidth="1"/>
    <col min="16127" max="16127" width="0.85546875" customWidth="1"/>
    <col min="16128" max="16128" width="9.140625" customWidth="1"/>
    <col min="16129" max="16129" width="0.5703125" customWidth="1"/>
    <col min="16130" max="16130" width="10.5703125" customWidth="1"/>
    <col min="16131" max="16131" width="10.7109375" customWidth="1"/>
    <col min="16132" max="16132" width="1" customWidth="1"/>
    <col min="16133" max="16133" width="9.5703125" customWidth="1"/>
    <col min="16134" max="16135" width="10.7109375" customWidth="1"/>
    <col min="16136" max="16137" width="10.85546875" customWidth="1"/>
    <col min="16138" max="16138" width="10.7109375" customWidth="1"/>
    <col min="16139" max="16139" width="10.85546875" customWidth="1"/>
    <col min="16140" max="16140" width="5.42578125" customWidth="1"/>
    <col min="16141" max="16141" width="10.7109375" customWidth="1"/>
    <col min="16142" max="16142" width="9.28515625" customWidth="1"/>
    <col min="16143" max="16143" width="0.7109375" customWidth="1"/>
    <col min="16144" max="16144" width="0.85546875" customWidth="1"/>
    <col min="16145" max="16145" width="8.85546875" customWidth="1"/>
    <col min="16146" max="16146" width="1.85546875" customWidth="1"/>
    <col min="16147" max="16147" width="10.140625" customWidth="1"/>
    <col min="16148" max="16148" width="0.7109375" customWidth="1"/>
    <col min="16149" max="16149" width="10.7109375" customWidth="1"/>
    <col min="16150" max="16150" width="19.28515625" customWidth="1"/>
    <col min="16151" max="16384" width="9.140625" customWidth="1"/>
  </cols>
  <sheetData>
    <row r="1" spans="1:22" x14ac:dyDescent="0.25">
      <c r="A1" s="53" t="s">
        <v>0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</row>
    <row r="2" spans="1:22" x14ac:dyDescent="0.25">
      <c r="A2" s="53" t="s">
        <v>1</v>
      </c>
      <c r="B2" s="53"/>
      <c r="C2" s="53"/>
      <c r="D2" s="53"/>
      <c r="E2" s="53"/>
      <c r="F2" s="53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</row>
    <row r="3" spans="1:22" x14ac:dyDescent="0.25">
      <c r="A3" s="53"/>
      <c r="B3" s="53"/>
      <c r="C3" s="53"/>
      <c r="D3" s="53"/>
      <c r="E3" s="53"/>
      <c r="F3" s="53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4"/>
      <c r="U3" s="54"/>
    </row>
    <row r="4" spans="1:22" x14ac:dyDescent="0.25">
      <c r="A4" s="53"/>
      <c r="B4" s="53"/>
      <c r="C4" s="53"/>
      <c r="D4" s="53"/>
      <c r="E4" s="53"/>
      <c r="F4" s="53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</row>
    <row r="5" spans="1:22" ht="23.25" x14ac:dyDescent="0.35">
      <c r="E5" s="93" t="s">
        <v>142</v>
      </c>
      <c r="F5" s="93"/>
      <c r="G5" s="93"/>
      <c r="H5" s="93"/>
      <c r="I5" s="93"/>
      <c r="J5" s="93"/>
      <c r="K5" s="93"/>
      <c r="L5" s="93"/>
      <c r="M5" s="93"/>
      <c r="N5" s="93"/>
      <c r="O5" s="93"/>
      <c r="P5" s="93"/>
      <c r="Q5" s="93"/>
      <c r="R5" s="93"/>
      <c r="S5" s="93"/>
      <c r="T5" s="93"/>
      <c r="U5" s="93"/>
      <c r="V5" s="93"/>
    </row>
    <row r="6" spans="1:22" ht="15" customHeight="1" x14ac:dyDescent="0.25"/>
    <row r="8" spans="1:22" x14ac:dyDescent="0.25">
      <c r="C8" s="56" t="s">
        <v>4</v>
      </c>
      <c r="D8" s="56"/>
      <c r="E8" s="57" t="s">
        <v>5</v>
      </c>
      <c r="F8" s="57"/>
    </row>
    <row r="9" spans="1:22" x14ac:dyDescent="0.25">
      <c r="C9" s="56" t="s">
        <v>6</v>
      </c>
      <c r="D9" s="56"/>
      <c r="E9" s="57" t="s">
        <v>7</v>
      </c>
      <c r="F9" s="57"/>
    </row>
    <row r="10" spans="1:22" x14ac:dyDescent="0.25">
      <c r="C10" s="56" t="s">
        <v>8</v>
      </c>
      <c r="D10" s="56"/>
      <c r="E10" s="57" t="s">
        <v>9</v>
      </c>
      <c r="F10" s="57"/>
      <c r="G10" s="49" t="s">
        <v>137</v>
      </c>
      <c r="H10" s="56"/>
      <c r="I10" s="56"/>
      <c r="J10" s="56"/>
    </row>
    <row r="11" spans="1:22" x14ac:dyDescent="0.25">
      <c r="C11" s="56"/>
      <c r="D11" s="56"/>
      <c r="E11" s="57" t="s">
        <v>0</v>
      </c>
      <c r="F11" s="57"/>
      <c r="G11" s="49" t="s">
        <v>138</v>
      </c>
      <c r="H11" s="56"/>
      <c r="I11" s="56"/>
      <c r="J11" s="56"/>
    </row>
    <row r="12" spans="1:22" x14ac:dyDescent="0.25">
      <c r="C12" s="56"/>
      <c r="D12" s="56"/>
      <c r="E12" s="57"/>
      <c r="F12" s="57"/>
    </row>
    <row r="14" spans="1:22" x14ac:dyDescent="0.25">
      <c r="A14" s="58"/>
      <c r="B14" s="58"/>
      <c r="C14" s="58"/>
      <c r="D14" s="48"/>
      <c r="E14" s="48"/>
      <c r="F14" s="60" t="s">
        <v>12</v>
      </c>
      <c r="G14" s="60"/>
      <c r="H14" s="60"/>
      <c r="I14" s="60"/>
      <c r="J14" s="60"/>
      <c r="K14" s="60"/>
      <c r="L14" s="48"/>
      <c r="M14" s="60" t="s">
        <v>144</v>
      </c>
      <c r="N14" s="60"/>
      <c r="O14" s="60"/>
      <c r="P14" s="48"/>
      <c r="Q14" s="48"/>
      <c r="R14" s="60" t="s">
        <v>145</v>
      </c>
      <c r="S14" s="60"/>
      <c r="T14" s="60"/>
      <c r="U14" s="48"/>
    </row>
    <row r="15" spans="1:22" x14ac:dyDescent="0.25">
      <c r="A15" s="64"/>
      <c r="B15" s="64"/>
      <c r="C15" s="64"/>
      <c r="D15" s="46"/>
      <c r="E15" s="47"/>
      <c r="F15" s="47"/>
      <c r="G15" s="63" t="s">
        <v>15</v>
      </c>
      <c r="H15" s="63"/>
      <c r="I15" s="63" t="s">
        <v>16</v>
      </c>
      <c r="J15" s="63"/>
      <c r="K15" s="47"/>
      <c r="L15" s="47"/>
      <c r="M15" s="47"/>
      <c r="N15" s="47"/>
      <c r="O15" s="47"/>
      <c r="P15" s="47"/>
      <c r="Q15" s="47"/>
      <c r="R15" s="47"/>
      <c r="S15" s="47"/>
      <c r="T15" s="47"/>
      <c r="U15" s="47"/>
    </row>
    <row r="16" spans="1:22" ht="63" customHeight="1" x14ac:dyDescent="0.25">
      <c r="A16" s="62" t="s">
        <v>17</v>
      </c>
      <c r="B16" s="62"/>
      <c r="C16" s="62"/>
      <c r="D16" s="46" t="s">
        <v>134</v>
      </c>
      <c r="E16" s="46" t="s">
        <v>18</v>
      </c>
      <c r="F16" s="46" t="s">
        <v>19</v>
      </c>
      <c r="G16" s="46" t="s">
        <v>20</v>
      </c>
      <c r="H16" s="46" t="s">
        <v>21</v>
      </c>
      <c r="I16" s="46" t="s">
        <v>20</v>
      </c>
      <c r="J16" s="104" t="s">
        <v>21</v>
      </c>
      <c r="K16" s="46" t="s">
        <v>22</v>
      </c>
      <c r="L16" s="46" t="s">
        <v>146</v>
      </c>
      <c r="M16" s="46" t="s">
        <v>23</v>
      </c>
      <c r="N16" s="46" t="s">
        <v>24</v>
      </c>
      <c r="O16" s="46" t="s">
        <v>25</v>
      </c>
      <c r="P16" s="46" t="s">
        <v>147</v>
      </c>
      <c r="Q16" s="46" t="s">
        <v>26</v>
      </c>
      <c r="R16" s="46" t="s">
        <v>27</v>
      </c>
      <c r="S16" s="46" t="s">
        <v>28</v>
      </c>
      <c r="T16" s="46" t="s">
        <v>25</v>
      </c>
      <c r="U16" s="46" t="s">
        <v>29</v>
      </c>
    </row>
    <row r="17" spans="1:21" x14ac:dyDescent="0.25">
      <c r="A17" s="62">
        <v>1</v>
      </c>
      <c r="B17" s="62"/>
      <c r="C17" s="62"/>
      <c r="D17" s="62"/>
      <c r="E17" s="47">
        <v>2</v>
      </c>
      <c r="F17" s="47">
        <v>3</v>
      </c>
      <c r="G17" s="47">
        <v>4</v>
      </c>
      <c r="H17" s="47">
        <v>5</v>
      </c>
      <c r="I17" s="47">
        <v>6</v>
      </c>
      <c r="J17" s="50">
        <v>7</v>
      </c>
      <c r="K17" s="47">
        <v>8</v>
      </c>
      <c r="L17" s="47">
        <v>9</v>
      </c>
      <c r="M17" s="47">
        <v>10</v>
      </c>
      <c r="N17" s="47">
        <v>11</v>
      </c>
      <c r="O17" s="47">
        <v>12</v>
      </c>
      <c r="P17" s="47">
        <v>13</v>
      </c>
      <c r="Q17" s="47">
        <v>12</v>
      </c>
      <c r="R17" s="47">
        <v>13</v>
      </c>
      <c r="S17" s="47">
        <v>14</v>
      </c>
      <c r="T17" s="47">
        <v>15</v>
      </c>
      <c r="U17" s="47">
        <v>16</v>
      </c>
    </row>
    <row r="18" spans="1:21" x14ac:dyDescent="0.25">
      <c r="A18" s="65" t="s">
        <v>148</v>
      </c>
      <c r="B18" s="65"/>
      <c r="C18" s="65"/>
      <c r="D18" s="105"/>
      <c r="E18" s="52" t="s">
        <v>149</v>
      </c>
      <c r="F18" s="31">
        <f>+F19+F64</f>
        <v>7830279632</v>
      </c>
      <c r="G18" s="31">
        <f t="shared" ref="G18:U18" si="0">+G19+G64</f>
        <v>189499778</v>
      </c>
      <c r="H18" s="31">
        <f t="shared" si="0"/>
        <v>189499778</v>
      </c>
      <c r="I18" s="31">
        <f t="shared" si="0"/>
        <v>61774218700.950005</v>
      </c>
      <c r="J18" s="31">
        <f t="shared" si="0"/>
        <v>357987211</v>
      </c>
      <c r="K18" s="31">
        <f t="shared" si="0"/>
        <v>69246511121.949997</v>
      </c>
      <c r="L18" s="31">
        <f t="shared" si="0"/>
        <v>53613409685</v>
      </c>
      <c r="M18" s="31">
        <f t="shared" si="0"/>
        <v>52460752751</v>
      </c>
      <c r="N18" s="31">
        <f t="shared" si="0"/>
        <v>1151796311</v>
      </c>
      <c r="O18" s="31">
        <f t="shared" si="0"/>
        <v>53612549062</v>
      </c>
      <c r="P18" s="31">
        <f t="shared" si="0"/>
        <v>42382565537.720001</v>
      </c>
      <c r="Q18" s="95">
        <f>+O18/K18</f>
        <v>0.77422744039166058</v>
      </c>
      <c r="R18" s="31">
        <f t="shared" si="0"/>
        <v>35065842313.849998</v>
      </c>
      <c r="S18" s="31">
        <f t="shared" si="0"/>
        <v>5534927555.6300001</v>
      </c>
      <c r="T18" s="31">
        <f t="shared" si="0"/>
        <v>40600769869.479996</v>
      </c>
      <c r="U18" s="31">
        <f t="shared" si="0"/>
        <v>15633962059.950001</v>
      </c>
    </row>
    <row r="19" spans="1:21" x14ac:dyDescent="0.25">
      <c r="A19" s="65" t="s">
        <v>150</v>
      </c>
      <c r="B19" s="65"/>
      <c r="C19" s="65"/>
      <c r="D19" s="105"/>
      <c r="E19" s="52" t="s">
        <v>151</v>
      </c>
      <c r="F19" s="31">
        <v>1728300000</v>
      </c>
      <c r="G19" s="31">
        <v>169499778</v>
      </c>
      <c r="H19" s="31">
        <v>189499778</v>
      </c>
      <c r="I19" s="31">
        <v>693897932.58000004</v>
      </c>
      <c r="J19" s="31">
        <v>357987211</v>
      </c>
      <c r="K19" s="31">
        <v>2044210721.5799999</v>
      </c>
      <c r="L19" s="106">
        <v>1638262346</v>
      </c>
      <c r="M19" s="31">
        <v>1437326507</v>
      </c>
      <c r="N19" s="31">
        <v>200935839</v>
      </c>
      <c r="O19" s="31">
        <v>1638262346</v>
      </c>
      <c r="P19" s="106">
        <v>1565754243</v>
      </c>
      <c r="Q19" s="95">
        <f>+O19/K19</f>
        <v>0.80141559219186731</v>
      </c>
      <c r="R19" s="31">
        <v>1231395325</v>
      </c>
      <c r="S19" s="31">
        <v>302497498</v>
      </c>
      <c r="T19" s="31">
        <v>1533892823</v>
      </c>
      <c r="U19" s="31">
        <v>405948375.57999998</v>
      </c>
    </row>
    <row r="20" spans="1:21" x14ac:dyDescent="0.25">
      <c r="A20" s="68" t="s">
        <v>152</v>
      </c>
      <c r="B20" s="68"/>
      <c r="C20" s="68"/>
      <c r="D20" s="39"/>
      <c r="E20" s="51" t="s">
        <v>153</v>
      </c>
      <c r="F20" s="41">
        <v>1633369604</v>
      </c>
      <c r="G20" s="41">
        <v>40352354</v>
      </c>
      <c r="H20" s="41">
        <v>184999778</v>
      </c>
      <c r="I20" s="41">
        <v>485593868</v>
      </c>
      <c r="J20" s="41">
        <v>293403277</v>
      </c>
      <c r="K20" s="41">
        <v>1680912771</v>
      </c>
      <c r="L20" s="107">
        <v>1518690780</v>
      </c>
      <c r="M20" s="41">
        <v>1367513168</v>
      </c>
      <c r="N20" s="41">
        <v>151177612</v>
      </c>
      <c r="O20" s="41">
        <v>1518690780</v>
      </c>
      <c r="P20" s="107">
        <v>1446783640</v>
      </c>
      <c r="Q20" s="17">
        <v>90.349172556795324</v>
      </c>
      <c r="R20" s="41">
        <v>1162182949</v>
      </c>
      <c r="S20" s="41">
        <v>260474271</v>
      </c>
      <c r="T20" s="41">
        <v>1422657220</v>
      </c>
      <c r="U20" s="41">
        <v>162221991</v>
      </c>
    </row>
    <row r="21" spans="1:21" x14ac:dyDescent="0.25">
      <c r="A21" s="68" t="s">
        <v>154</v>
      </c>
      <c r="B21" s="68"/>
      <c r="C21" s="68"/>
      <c r="D21" s="39"/>
      <c r="E21" s="51" t="s">
        <v>155</v>
      </c>
      <c r="F21" s="41">
        <v>1215818433</v>
      </c>
      <c r="G21" s="41">
        <v>27200000</v>
      </c>
      <c r="H21" s="41">
        <v>134444515</v>
      </c>
      <c r="I21" s="41">
        <v>47774395</v>
      </c>
      <c r="J21" s="41">
        <v>21754666</v>
      </c>
      <c r="K21" s="41">
        <v>1134593647</v>
      </c>
      <c r="L21" s="107">
        <v>1024989810</v>
      </c>
      <c r="M21" s="41">
        <v>888546198</v>
      </c>
      <c r="N21" s="41">
        <v>136443612</v>
      </c>
      <c r="O21" s="41">
        <v>1024989810</v>
      </c>
      <c r="P21" s="107">
        <v>1023989810</v>
      </c>
      <c r="Q21" s="17">
        <v>90.339815731402553</v>
      </c>
      <c r="R21" s="41">
        <v>813492959</v>
      </c>
      <c r="S21" s="41">
        <v>210496851</v>
      </c>
      <c r="T21" s="41">
        <v>1023989810</v>
      </c>
      <c r="U21" s="41">
        <v>109603837</v>
      </c>
    </row>
    <row r="22" spans="1:21" x14ac:dyDescent="0.25">
      <c r="A22" s="68" t="s">
        <v>156</v>
      </c>
      <c r="B22" s="68"/>
      <c r="C22" s="68"/>
      <c r="D22" s="39" t="s">
        <v>80</v>
      </c>
      <c r="E22" s="51" t="s">
        <v>157</v>
      </c>
      <c r="F22" s="41">
        <v>869182960</v>
      </c>
      <c r="G22" s="41">
        <v>0</v>
      </c>
      <c r="H22" s="41">
        <v>64000000</v>
      </c>
      <c r="I22" s="41">
        <v>0</v>
      </c>
      <c r="J22" s="41">
        <v>0</v>
      </c>
      <c r="K22" s="41">
        <v>805182960</v>
      </c>
      <c r="L22" s="107">
        <v>734445514</v>
      </c>
      <c r="M22" s="41">
        <v>666728946</v>
      </c>
      <c r="N22" s="41">
        <v>67716568</v>
      </c>
      <c r="O22" s="41">
        <v>734445514</v>
      </c>
      <c r="P22" s="107">
        <v>734445514</v>
      </c>
      <c r="Q22" s="17">
        <v>91.214736337689004</v>
      </c>
      <c r="R22" s="41">
        <v>598310446</v>
      </c>
      <c r="S22" s="41">
        <v>136135068</v>
      </c>
      <c r="T22" s="41">
        <v>734445514</v>
      </c>
      <c r="U22" s="41">
        <v>70737446</v>
      </c>
    </row>
    <row r="23" spans="1:21" x14ac:dyDescent="0.25">
      <c r="A23" s="68" t="s">
        <v>158</v>
      </c>
      <c r="B23" s="68"/>
      <c r="C23" s="68"/>
      <c r="D23" s="39" t="s">
        <v>80</v>
      </c>
      <c r="E23" s="51" t="s">
        <v>159</v>
      </c>
      <c r="F23" s="41">
        <v>79492757</v>
      </c>
      <c r="G23" s="41">
        <v>0</v>
      </c>
      <c r="H23" s="41">
        <v>9450883</v>
      </c>
      <c r="I23" s="41">
        <v>0</v>
      </c>
      <c r="J23" s="41">
        <v>0</v>
      </c>
      <c r="K23" s="41">
        <v>70041874</v>
      </c>
      <c r="L23" s="107">
        <v>69908951</v>
      </c>
      <c r="M23" s="41">
        <v>14649110</v>
      </c>
      <c r="N23" s="41">
        <v>55259841</v>
      </c>
      <c r="O23" s="41">
        <v>69908951</v>
      </c>
      <c r="P23" s="107">
        <v>69908951</v>
      </c>
      <c r="Q23" s="17">
        <v>99.810223524287778</v>
      </c>
      <c r="R23" s="41">
        <v>13046487</v>
      </c>
      <c r="S23" s="41">
        <v>56862464</v>
      </c>
      <c r="T23" s="41">
        <v>69908951</v>
      </c>
      <c r="U23" s="41">
        <v>132923</v>
      </c>
    </row>
    <row r="24" spans="1:21" x14ac:dyDescent="0.25">
      <c r="A24" s="68" t="s">
        <v>160</v>
      </c>
      <c r="B24" s="68"/>
      <c r="C24" s="68"/>
      <c r="D24" s="39" t="s">
        <v>80</v>
      </c>
      <c r="E24" s="51" t="s">
        <v>161</v>
      </c>
      <c r="F24" s="41">
        <v>38291709</v>
      </c>
      <c r="G24" s="41">
        <v>11200000</v>
      </c>
      <c r="H24" s="41">
        <v>18677515</v>
      </c>
      <c r="I24" s="41">
        <v>0</v>
      </c>
      <c r="J24" s="41">
        <v>0</v>
      </c>
      <c r="K24" s="41">
        <v>30814194</v>
      </c>
      <c r="L24" s="107">
        <v>29277730</v>
      </c>
      <c r="M24" s="41">
        <v>27546289</v>
      </c>
      <c r="N24" s="41">
        <v>1731441</v>
      </c>
      <c r="O24" s="41">
        <v>29277730</v>
      </c>
      <c r="P24" s="107">
        <v>29277730</v>
      </c>
      <c r="Q24" s="17">
        <v>95.013778390568973</v>
      </c>
      <c r="R24" s="41">
        <v>26638671</v>
      </c>
      <c r="S24" s="41">
        <v>2639059</v>
      </c>
      <c r="T24" s="41">
        <v>29277730</v>
      </c>
      <c r="U24" s="41">
        <v>1536464</v>
      </c>
    </row>
    <row r="25" spans="1:21" x14ac:dyDescent="0.25">
      <c r="A25" s="68" t="s">
        <v>162</v>
      </c>
      <c r="B25" s="68"/>
      <c r="C25" s="68"/>
      <c r="D25" s="39" t="s">
        <v>80</v>
      </c>
      <c r="E25" s="51" t="s">
        <v>163</v>
      </c>
      <c r="F25" s="41">
        <v>38291709</v>
      </c>
      <c r="G25" s="41">
        <v>16000000</v>
      </c>
      <c r="H25" s="41">
        <v>4444018</v>
      </c>
      <c r="I25" s="41">
        <v>0</v>
      </c>
      <c r="J25" s="41">
        <v>0</v>
      </c>
      <c r="K25" s="41">
        <v>49847691</v>
      </c>
      <c r="L25" s="107">
        <v>47491780</v>
      </c>
      <c r="M25" s="41">
        <v>44804025</v>
      </c>
      <c r="N25" s="41">
        <v>2687755</v>
      </c>
      <c r="O25" s="41">
        <v>47491780</v>
      </c>
      <c r="P25" s="107">
        <v>47491780</v>
      </c>
      <c r="Q25" s="17">
        <v>95.273781086469981</v>
      </c>
      <c r="R25" s="41">
        <v>43469143</v>
      </c>
      <c r="S25" s="41">
        <v>4022637</v>
      </c>
      <c r="T25" s="41">
        <v>47491780</v>
      </c>
      <c r="U25" s="41">
        <v>2355911</v>
      </c>
    </row>
    <row r="26" spans="1:21" x14ac:dyDescent="0.25">
      <c r="A26" s="68" t="s">
        <v>164</v>
      </c>
      <c r="B26" s="68"/>
      <c r="C26" s="68"/>
      <c r="D26" s="39" t="s">
        <v>80</v>
      </c>
      <c r="E26" s="51" t="s">
        <v>165</v>
      </c>
      <c r="F26" s="41">
        <v>4828794</v>
      </c>
      <c r="G26" s="41">
        <v>0</v>
      </c>
      <c r="H26" s="41">
        <v>1224724</v>
      </c>
      <c r="I26" s="41">
        <v>274395</v>
      </c>
      <c r="J26" s="41">
        <v>0</v>
      </c>
      <c r="K26" s="41">
        <v>3878465</v>
      </c>
      <c r="L26" s="107">
        <v>3679081</v>
      </c>
      <c r="M26" s="41">
        <v>3456462</v>
      </c>
      <c r="N26" s="41">
        <v>222619</v>
      </c>
      <c r="O26" s="41">
        <v>3679081</v>
      </c>
      <c r="P26" s="107">
        <v>3679081</v>
      </c>
      <c r="Q26" s="17">
        <v>94.859203318838766</v>
      </c>
      <c r="R26" s="41">
        <v>3340416</v>
      </c>
      <c r="S26" s="41">
        <v>338665</v>
      </c>
      <c r="T26" s="41">
        <v>3679081</v>
      </c>
      <c r="U26" s="41">
        <v>199384</v>
      </c>
    </row>
    <row r="27" spans="1:21" ht="16.5" x14ac:dyDescent="0.25">
      <c r="A27" s="68" t="s">
        <v>166</v>
      </c>
      <c r="B27" s="68"/>
      <c r="C27" s="68"/>
      <c r="D27" s="39" t="s">
        <v>80</v>
      </c>
      <c r="E27" s="51" t="s">
        <v>167</v>
      </c>
      <c r="F27" s="41">
        <v>25351170</v>
      </c>
      <c r="G27" s="41">
        <v>0</v>
      </c>
      <c r="H27" s="41">
        <v>4652605</v>
      </c>
      <c r="I27" s="41">
        <v>0</v>
      </c>
      <c r="J27" s="41">
        <v>0</v>
      </c>
      <c r="K27" s="41">
        <v>20698565</v>
      </c>
      <c r="L27" s="107">
        <v>19651799</v>
      </c>
      <c r="M27" s="41">
        <v>18483050</v>
      </c>
      <c r="N27" s="41">
        <v>1168749</v>
      </c>
      <c r="O27" s="41">
        <v>19651799</v>
      </c>
      <c r="P27" s="107">
        <v>19651799</v>
      </c>
      <c r="Q27" s="17">
        <v>94.942808837230984</v>
      </c>
      <c r="R27" s="41">
        <v>17612702</v>
      </c>
      <c r="S27" s="41">
        <v>2039097</v>
      </c>
      <c r="T27" s="41">
        <v>19651799</v>
      </c>
      <c r="U27" s="41">
        <v>1046766</v>
      </c>
    </row>
    <row r="28" spans="1:21" x14ac:dyDescent="0.25">
      <c r="A28" s="68" t="s">
        <v>168</v>
      </c>
      <c r="B28" s="68"/>
      <c r="C28" s="68"/>
      <c r="D28" s="39" t="s">
        <v>80</v>
      </c>
      <c r="E28" s="51" t="s">
        <v>169</v>
      </c>
      <c r="F28" s="41">
        <v>37124356</v>
      </c>
      <c r="G28" s="41">
        <v>0</v>
      </c>
      <c r="H28" s="41">
        <v>4267088</v>
      </c>
      <c r="I28" s="41">
        <v>0</v>
      </c>
      <c r="J28" s="41">
        <v>0</v>
      </c>
      <c r="K28" s="41">
        <v>32857268</v>
      </c>
      <c r="L28" s="107">
        <v>32167798</v>
      </c>
      <c r="M28" s="41">
        <v>29618444</v>
      </c>
      <c r="N28" s="41">
        <v>2549354</v>
      </c>
      <c r="O28" s="41">
        <v>32167798</v>
      </c>
      <c r="P28" s="107">
        <v>32167798</v>
      </c>
      <c r="Q28" s="17">
        <v>97.9016210355651</v>
      </c>
      <c r="R28" s="41">
        <v>29387394</v>
      </c>
      <c r="S28" s="41">
        <v>2780404</v>
      </c>
      <c r="T28" s="41">
        <v>32167798</v>
      </c>
      <c r="U28" s="41">
        <v>689470</v>
      </c>
    </row>
    <row r="29" spans="1:21" x14ac:dyDescent="0.25">
      <c r="A29" s="68" t="s">
        <v>170</v>
      </c>
      <c r="B29" s="68"/>
      <c r="C29" s="68"/>
      <c r="D29" s="39" t="s">
        <v>80</v>
      </c>
      <c r="E29" s="51" t="s">
        <v>171</v>
      </c>
      <c r="F29" s="41">
        <v>87098195</v>
      </c>
      <c r="G29" s="41">
        <v>0</v>
      </c>
      <c r="H29" s="41">
        <v>5087724</v>
      </c>
      <c r="I29" s="41">
        <v>0</v>
      </c>
      <c r="J29" s="41">
        <v>0</v>
      </c>
      <c r="K29" s="41">
        <v>82010471</v>
      </c>
      <c r="L29" s="107">
        <v>78836766</v>
      </c>
      <c r="M29" s="41">
        <v>75021747</v>
      </c>
      <c r="N29" s="41">
        <v>3815019</v>
      </c>
      <c r="O29" s="41">
        <v>78836766</v>
      </c>
      <c r="P29" s="107">
        <v>78836766</v>
      </c>
      <c r="Q29" s="17">
        <v>96.130122213296389</v>
      </c>
      <c r="R29" s="41">
        <v>73579387</v>
      </c>
      <c r="S29" s="41">
        <v>5257379</v>
      </c>
      <c r="T29" s="41">
        <v>78836766</v>
      </c>
      <c r="U29" s="41">
        <v>3173705</v>
      </c>
    </row>
    <row r="30" spans="1:21" x14ac:dyDescent="0.25">
      <c r="A30" s="68" t="s">
        <v>172</v>
      </c>
      <c r="B30" s="68"/>
      <c r="C30" s="68"/>
      <c r="D30" s="39" t="s">
        <v>80</v>
      </c>
      <c r="E30" s="51" t="s">
        <v>173</v>
      </c>
      <c r="F30" s="41">
        <v>10451783</v>
      </c>
      <c r="G30" s="41">
        <v>0</v>
      </c>
      <c r="H30" s="41">
        <v>1555358</v>
      </c>
      <c r="I30" s="41">
        <v>0</v>
      </c>
      <c r="J30" s="41">
        <v>0</v>
      </c>
      <c r="K30" s="41">
        <v>8896425</v>
      </c>
      <c r="L30" s="107">
        <v>8530391</v>
      </c>
      <c r="M30" s="41">
        <v>8238125</v>
      </c>
      <c r="N30" s="41">
        <v>292266</v>
      </c>
      <c r="O30" s="41">
        <v>8530391</v>
      </c>
      <c r="P30" s="107">
        <v>8530391</v>
      </c>
      <c r="Q30" s="17">
        <v>95.885605734887889</v>
      </c>
      <c r="R30" s="41">
        <v>8108313</v>
      </c>
      <c r="S30" s="41">
        <v>422078</v>
      </c>
      <c r="T30" s="41">
        <v>8530391</v>
      </c>
      <c r="U30" s="41">
        <v>366034</v>
      </c>
    </row>
    <row r="31" spans="1:21" ht="16.5" x14ac:dyDescent="0.25">
      <c r="A31" s="68" t="s">
        <v>174</v>
      </c>
      <c r="B31" s="68"/>
      <c r="C31" s="68"/>
      <c r="D31" s="39" t="s">
        <v>80</v>
      </c>
      <c r="E31" s="51" t="s">
        <v>175</v>
      </c>
      <c r="F31" s="41">
        <v>22620400</v>
      </c>
      <c r="G31" s="41">
        <v>0</v>
      </c>
      <c r="H31" s="41">
        <v>20000000</v>
      </c>
      <c r="I31" s="41">
        <v>47500000</v>
      </c>
      <c r="J31" s="41">
        <v>19754666</v>
      </c>
      <c r="K31" s="41">
        <v>30365734</v>
      </c>
      <c r="L31" s="107">
        <v>1000000</v>
      </c>
      <c r="M31" s="41">
        <v>0</v>
      </c>
      <c r="N31" s="41">
        <v>1000000</v>
      </c>
      <c r="O31" s="41">
        <v>1000000</v>
      </c>
      <c r="P31" s="107">
        <v>0</v>
      </c>
      <c r="Q31" s="17">
        <v>3.2931856677661737</v>
      </c>
      <c r="R31" s="41">
        <v>0</v>
      </c>
      <c r="S31" s="41">
        <v>0</v>
      </c>
      <c r="T31" s="41">
        <v>0</v>
      </c>
      <c r="U31" s="41">
        <v>29365734</v>
      </c>
    </row>
    <row r="32" spans="1:21" x14ac:dyDescent="0.25">
      <c r="A32" s="68" t="s">
        <v>176</v>
      </c>
      <c r="B32" s="68"/>
      <c r="C32" s="68"/>
      <c r="D32" s="39" t="s">
        <v>80</v>
      </c>
      <c r="E32" s="51" t="s">
        <v>177</v>
      </c>
      <c r="F32" s="41">
        <v>3084600</v>
      </c>
      <c r="G32" s="41">
        <v>0</v>
      </c>
      <c r="H32" s="41">
        <v>1084600</v>
      </c>
      <c r="I32" s="41">
        <v>0</v>
      </c>
      <c r="J32" s="41">
        <v>2000000</v>
      </c>
      <c r="K32" s="41">
        <v>0</v>
      </c>
      <c r="L32" s="107">
        <v>0</v>
      </c>
      <c r="M32" s="41">
        <v>0</v>
      </c>
      <c r="N32" s="41">
        <v>0</v>
      </c>
      <c r="O32" s="41">
        <v>0</v>
      </c>
      <c r="P32" s="107">
        <v>0</v>
      </c>
      <c r="Q32" s="17"/>
      <c r="R32" s="41">
        <v>0</v>
      </c>
      <c r="S32" s="41">
        <v>0</v>
      </c>
      <c r="T32" s="41">
        <v>0</v>
      </c>
      <c r="U32" s="41">
        <v>0</v>
      </c>
    </row>
    <row r="33" spans="1:21" x14ac:dyDescent="0.25">
      <c r="A33" s="68" t="s">
        <v>178</v>
      </c>
      <c r="B33" s="68"/>
      <c r="C33" s="68"/>
      <c r="D33" s="39"/>
      <c r="E33" s="51" t="s">
        <v>179</v>
      </c>
      <c r="F33" s="41">
        <v>237455160</v>
      </c>
      <c r="G33" s="41">
        <v>13152354</v>
      </c>
      <c r="H33" s="41">
        <v>36800000</v>
      </c>
      <c r="I33" s="41">
        <v>437819473</v>
      </c>
      <c r="J33" s="41">
        <v>271648611</v>
      </c>
      <c r="K33" s="41">
        <v>379978376</v>
      </c>
      <c r="L33" s="107">
        <v>346826022</v>
      </c>
      <c r="M33" s="41">
        <v>346826022</v>
      </c>
      <c r="N33" s="41">
        <v>0</v>
      </c>
      <c r="O33" s="41">
        <v>346826022</v>
      </c>
      <c r="P33" s="107">
        <v>275918882</v>
      </c>
      <c r="Q33" s="17">
        <v>91.27519982873973</v>
      </c>
      <c r="R33" s="41">
        <v>229034642</v>
      </c>
      <c r="S33" s="41">
        <v>37137120</v>
      </c>
      <c r="T33" s="41">
        <v>266171762</v>
      </c>
      <c r="U33" s="41">
        <v>33152354</v>
      </c>
    </row>
    <row r="34" spans="1:21" x14ac:dyDescent="0.25">
      <c r="A34" s="68" t="s">
        <v>180</v>
      </c>
      <c r="B34" s="68"/>
      <c r="C34" s="68"/>
      <c r="D34" s="39" t="s">
        <v>80</v>
      </c>
      <c r="E34" s="51" t="s">
        <v>181</v>
      </c>
      <c r="F34" s="41">
        <v>237455160</v>
      </c>
      <c r="G34" s="41">
        <v>13152354</v>
      </c>
      <c r="H34" s="41">
        <v>36800000</v>
      </c>
      <c r="I34" s="41">
        <v>437819473</v>
      </c>
      <c r="J34" s="41">
        <v>271648611</v>
      </c>
      <c r="K34" s="41">
        <v>379978376</v>
      </c>
      <c r="L34" s="107">
        <v>346826022</v>
      </c>
      <c r="M34" s="41">
        <v>346826022</v>
      </c>
      <c r="N34" s="41">
        <v>0</v>
      </c>
      <c r="O34" s="41">
        <v>346826022</v>
      </c>
      <c r="P34" s="107">
        <v>275918882</v>
      </c>
      <c r="Q34" s="17">
        <v>91.27519982873973</v>
      </c>
      <c r="R34" s="41">
        <v>229034642</v>
      </c>
      <c r="S34" s="41">
        <v>37137120</v>
      </c>
      <c r="T34" s="41">
        <v>266171762</v>
      </c>
      <c r="U34" s="41">
        <v>33152354</v>
      </c>
    </row>
    <row r="35" spans="1:21" ht="16.5" x14ac:dyDescent="0.25">
      <c r="A35" s="68" t="s">
        <v>182</v>
      </c>
      <c r="B35" s="68"/>
      <c r="C35" s="68"/>
      <c r="D35" s="39"/>
      <c r="E35" s="51" t="s">
        <v>183</v>
      </c>
      <c r="F35" s="41">
        <v>122710617</v>
      </c>
      <c r="G35" s="41">
        <v>0</v>
      </c>
      <c r="H35" s="41">
        <v>4355069</v>
      </c>
      <c r="I35" s="41">
        <v>0</v>
      </c>
      <c r="J35" s="41">
        <v>0</v>
      </c>
      <c r="K35" s="41">
        <v>118355548</v>
      </c>
      <c r="L35" s="107">
        <v>103876148</v>
      </c>
      <c r="M35" s="41">
        <v>94412148</v>
      </c>
      <c r="N35" s="41">
        <v>9464000</v>
      </c>
      <c r="O35" s="41">
        <v>103876148</v>
      </c>
      <c r="P35" s="107">
        <v>103876148</v>
      </c>
      <c r="Q35" s="17">
        <v>87.766183973057181</v>
      </c>
      <c r="R35" s="41">
        <v>85218548</v>
      </c>
      <c r="S35" s="41">
        <v>9548300</v>
      </c>
      <c r="T35" s="41">
        <v>94766848</v>
      </c>
      <c r="U35" s="41">
        <v>14479400</v>
      </c>
    </row>
    <row r="36" spans="1:21" x14ac:dyDescent="0.25">
      <c r="A36" s="68" t="s">
        <v>276</v>
      </c>
      <c r="B36" s="68"/>
      <c r="C36" s="68"/>
      <c r="D36" s="39" t="s">
        <v>80</v>
      </c>
      <c r="E36" s="51" t="s">
        <v>185</v>
      </c>
      <c r="F36" s="41">
        <v>13606402</v>
      </c>
      <c r="G36" s="41">
        <v>0</v>
      </c>
      <c r="H36" s="41">
        <v>1759342</v>
      </c>
      <c r="I36" s="41">
        <v>0</v>
      </c>
      <c r="J36" s="41">
        <v>0</v>
      </c>
      <c r="K36" s="41">
        <v>11847060</v>
      </c>
      <c r="L36" s="107">
        <v>10862860</v>
      </c>
      <c r="M36" s="41">
        <v>9879060</v>
      </c>
      <c r="N36" s="41">
        <v>983800</v>
      </c>
      <c r="O36" s="41">
        <v>10862860</v>
      </c>
      <c r="P36" s="107">
        <v>10862860</v>
      </c>
      <c r="Q36" s="17">
        <v>91.69245365516845</v>
      </c>
      <c r="R36" s="41">
        <v>8895260</v>
      </c>
      <c r="S36" s="41">
        <v>983800</v>
      </c>
      <c r="T36" s="41">
        <v>9879060</v>
      </c>
      <c r="U36" s="41">
        <v>984200</v>
      </c>
    </row>
    <row r="37" spans="1:21" x14ac:dyDescent="0.25">
      <c r="A37" s="68" t="s">
        <v>186</v>
      </c>
      <c r="B37" s="68"/>
      <c r="C37" s="68"/>
      <c r="D37" s="39" t="s">
        <v>80</v>
      </c>
      <c r="E37" s="51" t="s">
        <v>187</v>
      </c>
      <c r="F37" s="41">
        <v>104301955</v>
      </c>
      <c r="G37" s="41">
        <v>0</v>
      </c>
      <c r="H37" s="41">
        <v>2392667</v>
      </c>
      <c r="I37" s="41">
        <v>0</v>
      </c>
      <c r="J37" s="41">
        <v>0</v>
      </c>
      <c r="K37" s="41">
        <v>101909288</v>
      </c>
      <c r="L37" s="107">
        <v>89566288</v>
      </c>
      <c r="M37" s="41">
        <v>81440788</v>
      </c>
      <c r="N37" s="41">
        <v>8125500</v>
      </c>
      <c r="O37" s="41">
        <v>89566288</v>
      </c>
      <c r="P37" s="107">
        <v>89566288</v>
      </c>
      <c r="Q37" s="17">
        <v>87.88824822326302</v>
      </c>
      <c r="R37" s="41">
        <v>73230988</v>
      </c>
      <c r="S37" s="41">
        <v>8209800</v>
      </c>
      <c r="T37" s="41">
        <v>81440788</v>
      </c>
      <c r="U37" s="41">
        <v>12343000</v>
      </c>
    </row>
    <row r="38" spans="1:21" ht="16.5" x14ac:dyDescent="0.25">
      <c r="A38" s="68" t="s">
        <v>188</v>
      </c>
      <c r="B38" s="68"/>
      <c r="C38" s="68"/>
      <c r="D38" s="39" t="s">
        <v>80</v>
      </c>
      <c r="E38" s="51" t="s">
        <v>189</v>
      </c>
      <c r="F38" s="41">
        <v>4802260</v>
      </c>
      <c r="G38" s="41">
        <v>0</v>
      </c>
      <c r="H38" s="41">
        <v>203060</v>
      </c>
      <c r="I38" s="41">
        <v>0</v>
      </c>
      <c r="J38" s="41">
        <v>0</v>
      </c>
      <c r="K38" s="41">
        <v>4599200</v>
      </c>
      <c r="L38" s="107">
        <v>3447000</v>
      </c>
      <c r="M38" s="41">
        <v>3092300</v>
      </c>
      <c r="N38" s="41">
        <v>354700</v>
      </c>
      <c r="O38" s="41">
        <v>3447000</v>
      </c>
      <c r="P38" s="107">
        <v>3447000</v>
      </c>
      <c r="Q38" s="17">
        <v>74.947817011654195</v>
      </c>
      <c r="R38" s="41">
        <v>3092300</v>
      </c>
      <c r="S38" s="41">
        <v>354700</v>
      </c>
      <c r="T38" s="41">
        <v>3447000</v>
      </c>
      <c r="U38" s="41">
        <v>1152200</v>
      </c>
    </row>
    <row r="39" spans="1:21" x14ac:dyDescent="0.25">
      <c r="A39" s="68" t="s">
        <v>190</v>
      </c>
      <c r="B39" s="68"/>
      <c r="C39" s="68"/>
      <c r="D39" s="39"/>
      <c r="E39" s="51" t="s">
        <v>191</v>
      </c>
      <c r="F39" s="41">
        <v>57385394</v>
      </c>
      <c r="G39" s="41">
        <v>0</v>
      </c>
      <c r="H39" s="41">
        <v>9400194</v>
      </c>
      <c r="I39" s="41">
        <v>0</v>
      </c>
      <c r="J39" s="41">
        <v>0</v>
      </c>
      <c r="K39" s="41">
        <v>47985200</v>
      </c>
      <c r="L39" s="107">
        <v>42998800</v>
      </c>
      <c r="M39" s="41">
        <v>37728800</v>
      </c>
      <c r="N39" s="41">
        <v>5270000</v>
      </c>
      <c r="O39" s="41">
        <v>42998800</v>
      </c>
      <c r="P39" s="107">
        <v>42998800</v>
      </c>
      <c r="Q39" s="17">
        <v>89.608462609304539</v>
      </c>
      <c r="R39" s="41">
        <v>34436800</v>
      </c>
      <c r="S39" s="41">
        <v>3292000</v>
      </c>
      <c r="T39" s="41">
        <v>37728800</v>
      </c>
      <c r="U39" s="41">
        <v>4986400</v>
      </c>
    </row>
    <row r="40" spans="1:21" x14ac:dyDescent="0.25">
      <c r="A40" s="68" t="s">
        <v>192</v>
      </c>
      <c r="B40" s="68"/>
      <c r="C40" s="68"/>
      <c r="D40" s="39" t="s">
        <v>80</v>
      </c>
      <c r="E40" s="51" t="s">
        <v>193</v>
      </c>
      <c r="F40" s="41">
        <v>44839250</v>
      </c>
      <c r="G40" s="41">
        <v>0</v>
      </c>
      <c r="H40" s="41">
        <v>5512650</v>
      </c>
      <c r="I40" s="41">
        <v>0</v>
      </c>
      <c r="J40" s="41">
        <v>0</v>
      </c>
      <c r="K40" s="41">
        <v>39326600</v>
      </c>
      <c r="L40" s="107">
        <v>35197900</v>
      </c>
      <c r="M40" s="41">
        <v>30506800</v>
      </c>
      <c r="N40" s="41">
        <v>4691100</v>
      </c>
      <c r="O40" s="41">
        <v>35197900</v>
      </c>
      <c r="P40" s="107">
        <v>35197900</v>
      </c>
      <c r="Q40" s="17">
        <v>89.501507885248145</v>
      </c>
      <c r="R40" s="41">
        <v>27793700</v>
      </c>
      <c r="S40" s="41">
        <v>2713100</v>
      </c>
      <c r="T40" s="41">
        <v>30506800</v>
      </c>
      <c r="U40" s="41">
        <v>4128700</v>
      </c>
    </row>
    <row r="41" spans="1:21" x14ac:dyDescent="0.25">
      <c r="A41" s="68" t="s">
        <v>277</v>
      </c>
      <c r="B41" s="68"/>
      <c r="C41" s="68"/>
      <c r="D41" s="39" t="s">
        <v>80</v>
      </c>
      <c r="E41" s="51" t="s">
        <v>195</v>
      </c>
      <c r="F41" s="41">
        <v>6180484</v>
      </c>
      <c r="G41" s="41">
        <v>0</v>
      </c>
      <c r="H41" s="41">
        <v>985584</v>
      </c>
      <c r="I41" s="41">
        <v>0</v>
      </c>
      <c r="J41" s="41">
        <v>0</v>
      </c>
      <c r="K41" s="41">
        <v>5194900</v>
      </c>
      <c r="L41" s="107">
        <v>4680300</v>
      </c>
      <c r="M41" s="41">
        <v>4333000</v>
      </c>
      <c r="N41" s="41">
        <v>347300</v>
      </c>
      <c r="O41" s="41">
        <v>4680300</v>
      </c>
      <c r="P41" s="107">
        <v>4680300</v>
      </c>
      <c r="Q41" s="17">
        <v>90.094130782113226</v>
      </c>
      <c r="R41" s="41">
        <v>3985700</v>
      </c>
      <c r="S41" s="41">
        <v>347300</v>
      </c>
      <c r="T41" s="41">
        <v>4333000</v>
      </c>
      <c r="U41" s="41">
        <v>514600</v>
      </c>
    </row>
    <row r="42" spans="1:21" x14ac:dyDescent="0.25">
      <c r="A42" s="68" t="s">
        <v>196</v>
      </c>
      <c r="B42" s="68"/>
      <c r="C42" s="68"/>
      <c r="D42" s="39" t="s">
        <v>80</v>
      </c>
      <c r="E42" s="51" t="s">
        <v>197</v>
      </c>
      <c r="F42" s="41">
        <v>6365660</v>
      </c>
      <c r="G42" s="41">
        <v>0</v>
      </c>
      <c r="H42" s="41">
        <v>2901960</v>
      </c>
      <c r="I42" s="41">
        <v>0</v>
      </c>
      <c r="J42" s="41">
        <v>0</v>
      </c>
      <c r="K42" s="41">
        <v>3463700</v>
      </c>
      <c r="L42" s="107">
        <v>3120600</v>
      </c>
      <c r="M42" s="41">
        <v>2889000</v>
      </c>
      <c r="N42" s="41">
        <v>231600</v>
      </c>
      <c r="O42" s="41">
        <v>3120600</v>
      </c>
      <c r="P42" s="107">
        <v>3120600</v>
      </c>
      <c r="Q42" s="17">
        <v>90.094407714293951</v>
      </c>
      <c r="R42" s="41">
        <v>2657400</v>
      </c>
      <c r="S42" s="41">
        <v>231600</v>
      </c>
      <c r="T42" s="41">
        <v>2889000</v>
      </c>
      <c r="U42" s="41">
        <v>343100</v>
      </c>
    </row>
    <row r="43" spans="1:21" x14ac:dyDescent="0.25">
      <c r="A43" s="68" t="s">
        <v>198</v>
      </c>
      <c r="B43" s="68"/>
      <c r="C43" s="68"/>
      <c r="D43" s="39"/>
      <c r="E43" s="51" t="s">
        <v>199</v>
      </c>
      <c r="F43" s="41">
        <v>94930396</v>
      </c>
      <c r="G43" s="41">
        <v>129147424</v>
      </c>
      <c r="H43" s="41">
        <v>4500000</v>
      </c>
      <c r="I43" s="41">
        <v>208304064.58000001</v>
      </c>
      <c r="J43" s="41">
        <v>64583934</v>
      </c>
      <c r="K43" s="41">
        <v>363297950.57999998</v>
      </c>
      <c r="L43" s="107">
        <v>119571566</v>
      </c>
      <c r="M43" s="41">
        <v>69813339</v>
      </c>
      <c r="N43" s="41">
        <v>49758227</v>
      </c>
      <c r="O43" s="41">
        <v>119571566</v>
      </c>
      <c r="P43" s="107">
        <v>118970603</v>
      </c>
      <c r="Q43" s="17">
        <v>32.912810493179414</v>
      </c>
      <c r="R43" s="41">
        <v>69212376</v>
      </c>
      <c r="S43" s="41">
        <v>42023227</v>
      </c>
      <c r="T43" s="41">
        <v>111235603</v>
      </c>
      <c r="U43" s="41">
        <v>243726384.58000001</v>
      </c>
    </row>
    <row r="44" spans="1:21" x14ac:dyDescent="0.25">
      <c r="A44" s="68" t="s">
        <v>200</v>
      </c>
      <c r="B44" s="68"/>
      <c r="C44" s="68"/>
      <c r="D44" s="39"/>
      <c r="E44" s="51" t="s">
        <v>201</v>
      </c>
      <c r="F44" s="41">
        <v>3000000</v>
      </c>
      <c r="G44" s="41">
        <v>500000</v>
      </c>
      <c r="H44" s="41">
        <v>0</v>
      </c>
      <c r="I44" s="41">
        <v>5000000</v>
      </c>
      <c r="J44" s="41">
        <v>0</v>
      </c>
      <c r="K44" s="41">
        <v>8500000</v>
      </c>
      <c r="L44" s="107">
        <v>8409529</v>
      </c>
      <c r="M44" s="41">
        <v>6911698</v>
      </c>
      <c r="N44" s="41">
        <v>1497831</v>
      </c>
      <c r="O44" s="41">
        <v>8409529</v>
      </c>
      <c r="P44" s="107">
        <v>7808566</v>
      </c>
      <c r="Q44" s="17">
        <v>98.935635294117645</v>
      </c>
      <c r="R44" s="41">
        <v>6310735</v>
      </c>
      <c r="S44" s="41">
        <v>1497831</v>
      </c>
      <c r="T44" s="41">
        <v>7808566</v>
      </c>
      <c r="U44" s="41">
        <v>90471</v>
      </c>
    </row>
    <row r="45" spans="1:21" x14ac:dyDescent="0.25">
      <c r="A45" s="68" t="s">
        <v>202</v>
      </c>
      <c r="B45" s="68"/>
      <c r="C45" s="68"/>
      <c r="D45" s="39" t="s">
        <v>80</v>
      </c>
      <c r="E45" s="51" t="s">
        <v>203</v>
      </c>
      <c r="F45" s="41">
        <v>3000000</v>
      </c>
      <c r="G45" s="41">
        <v>500000</v>
      </c>
      <c r="H45" s="41">
        <v>0</v>
      </c>
      <c r="I45" s="41">
        <v>5000000</v>
      </c>
      <c r="J45" s="41">
        <v>0</v>
      </c>
      <c r="K45" s="41">
        <v>8500000</v>
      </c>
      <c r="L45" s="107">
        <v>8409529</v>
      </c>
      <c r="M45" s="41">
        <v>6911698</v>
      </c>
      <c r="N45" s="41">
        <v>1497831</v>
      </c>
      <c r="O45" s="41">
        <v>8409529</v>
      </c>
      <c r="P45" s="107">
        <v>7808566</v>
      </c>
      <c r="Q45" s="17">
        <v>98.935635294117645</v>
      </c>
      <c r="R45" s="41">
        <v>6310735</v>
      </c>
      <c r="S45" s="41">
        <v>1497831</v>
      </c>
      <c r="T45" s="41">
        <v>7808566</v>
      </c>
      <c r="U45" s="41">
        <v>90471</v>
      </c>
    </row>
    <row r="46" spans="1:21" x14ac:dyDescent="0.25">
      <c r="A46" s="68" t="s">
        <v>204</v>
      </c>
      <c r="B46" s="68"/>
      <c r="C46" s="68"/>
      <c r="D46" s="39"/>
      <c r="E46" s="51" t="s">
        <v>205</v>
      </c>
      <c r="F46" s="41">
        <v>63259000</v>
      </c>
      <c r="G46" s="41">
        <v>76381947</v>
      </c>
      <c r="H46" s="41">
        <v>4500000</v>
      </c>
      <c r="I46" s="41">
        <v>29615429</v>
      </c>
      <c r="J46" s="41">
        <v>38563652</v>
      </c>
      <c r="K46" s="41">
        <v>126192724</v>
      </c>
      <c r="L46" s="107">
        <v>53201845</v>
      </c>
      <c r="M46" s="41">
        <v>45303325</v>
      </c>
      <c r="N46" s="41">
        <v>7898520</v>
      </c>
      <c r="O46" s="41">
        <v>53201845</v>
      </c>
      <c r="P46" s="107">
        <v>53201845</v>
      </c>
      <c r="Q46" s="17">
        <v>42.159201666809253</v>
      </c>
      <c r="R46" s="41">
        <v>45303325</v>
      </c>
      <c r="S46" s="41">
        <v>163520</v>
      </c>
      <c r="T46" s="41">
        <v>45466845</v>
      </c>
      <c r="U46" s="41">
        <v>72990879</v>
      </c>
    </row>
    <row r="47" spans="1:21" x14ac:dyDescent="0.25">
      <c r="A47" s="68" t="s">
        <v>206</v>
      </c>
      <c r="B47" s="68"/>
      <c r="C47" s="68"/>
      <c r="D47" s="39" t="s">
        <v>80</v>
      </c>
      <c r="E47" s="51" t="s">
        <v>207</v>
      </c>
      <c r="F47" s="41">
        <v>37259000</v>
      </c>
      <c r="G47" s="41">
        <v>6600000</v>
      </c>
      <c r="H47" s="41">
        <v>4500000</v>
      </c>
      <c r="I47" s="41">
        <v>6002354</v>
      </c>
      <c r="J47" s="41">
        <v>0</v>
      </c>
      <c r="K47" s="41">
        <v>45361354</v>
      </c>
      <c r="L47" s="107">
        <v>44515475</v>
      </c>
      <c r="M47" s="41">
        <v>36762625</v>
      </c>
      <c r="N47" s="41">
        <v>7752850</v>
      </c>
      <c r="O47" s="41">
        <v>44515475</v>
      </c>
      <c r="P47" s="107">
        <v>44515475</v>
      </c>
      <c r="Q47" s="17">
        <v>98.135243052930036</v>
      </c>
      <c r="R47" s="41">
        <v>36762625</v>
      </c>
      <c r="S47" s="41">
        <v>17850</v>
      </c>
      <c r="T47" s="41">
        <v>36780475</v>
      </c>
      <c r="U47" s="41">
        <v>845879</v>
      </c>
    </row>
    <row r="48" spans="1:21" x14ac:dyDescent="0.25">
      <c r="A48" s="68" t="s">
        <v>208</v>
      </c>
      <c r="B48" s="68"/>
      <c r="C48" s="68"/>
      <c r="D48" s="39" t="s">
        <v>80</v>
      </c>
      <c r="E48" s="51" t="s">
        <v>209</v>
      </c>
      <c r="F48" s="41">
        <v>6000000</v>
      </c>
      <c r="G48" s="41">
        <v>0</v>
      </c>
      <c r="H48" s="41">
        <v>0</v>
      </c>
      <c r="I48" s="41">
        <v>15123652</v>
      </c>
      <c r="J48" s="41">
        <v>21123652</v>
      </c>
      <c r="K48" s="41">
        <v>0</v>
      </c>
      <c r="L48" s="107">
        <v>0</v>
      </c>
      <c r="M48" s="41">
        <v>0</v>
      </c>
      <c r="N48" s="41">
        <v>0</v>
      </c>
      <c r="O48" s="41">
        <v>0</v>
      </c>
      <c r="P48" s="107">
        <v>0</v>
      </c>
      <c r="Q48" s="17"/>
      <c r="R48" s="41">
        <v>0</v>
      </c>
      <c r="S48" s="41">
        <v>0</v>
      </c>
      <c r="T48" s="41">
        <v>0</v>
      </c>
      <c r="U48" s="41">
        <v>0</v>
      </c>
    </row>
    <row r="49" spans="1:21" x14ac:dyDescent="0.25">
      <c r="A49" s="68" t="s">
        <v>210</v>
      </c>
      <c r="B49" s="68"/>
      <c r="C49" s="68"/>
      <c r="D49" s="39" t="s">
        <v>80</v>
      </c>
      <c r="E49" s="51" t="s">
        <v>211</v>
      </c>
      <c r="F49" s="41">
        <v>2000000</v>
      </c>
      <c r="G49" s="41">
        <v>5951947</v>
      </c>
      <c r="H49" s="41">
        <v>0</v>
      </c>
      <c r="I49" s="41">
        <v>1965423</v>
      </c>
      <c r="J49" s="41">
        <v>0</v>
      </c>
      <c r="K49" s="41">
        <v>9917370</v>
      </c>
      <c r="L49" s="107">
        <v>1602370</v>
      </c>
      <c r="M49" s="41">
        <v>1456700</v>
      </c>
      <c r="N49" s="41">
        <v>145670</v>
      </c>
      <c r="O49" s="41">
        <v>1602370</v>
      </c>
      <c r="P49" s="107">
        <v>1602370</v>
      </c>
      <c r="Q49" s="17">
        <v>16.157207001453006</v>
      </c>
      <c r="R49" s="41">
        <v>1456700</v>
      </c>
      <c r="S49" s="41">
        <v>145670</v>
      </c>
      <c r="T49" s="41">
        <v>1602370</v>
      </c>
      <c r="U49" s="41">
        <v>8315000</v>
      </c>
    </row>
    <row r="50" spans="1:21" ht="24.75" x14ac:dyDescent="0.25">
      <c r="A50" s="68" t="s">
        <v>212</v>
      </c>
      <c r="B50" s="68"/>
      <c r="C50" s="68"/>
      <c r="D50" s="39" t="s">
        <v>80</v>
      </c>
      <c r="E50" s="51" t="s">
        <v>213</v>
      </c>
      <c r="F50" s="41">
        <v>14000000</v>
      </c>
      <c r="G50" s="41">
        <v>0</v>
      </c>
      <c r="H50" s="41">
        <v>0</v>
      </c>
      <c r="I50" s="41">
        <v>0</v>
      </c>
      <c r="J50" s="41">
        <v>6916000</v>
      </c>
      <c r="K50" s="41">
        <v>7084000</v>
      </c>
      <c r="L50" s="107">
        <v>7084000</v>
      </c>
      <c r="M50" s="41">
        <v>7084000</v>
      </c>
      <c r="N50" s="41">
        <v>0</v>
      </c>
      <c r="O50" s="41">
        <v>7084000</v>
      </c>
      <c r="P50" s="107">
        <v>7084000</v>
      </c>
      <c r="Q50" s="17">
        <v>100</v>
      </c>
      <c r="R50" s="41">
        <v>7084000</v>
      </c>
      <c r="S50" s="41">
        <v>0</v>
      </c>
      <c r="T50" s="41">
        <v>7084000</v>
      </c>
      <c r="U50" s="41">
        <v>0</v>
      </c>
    </row>
    <row r="51" spans="1:21" ht="16.5" x14ac:dyDescent="0.25">
      <c r="A51" s="68" t="s">
        <v>214</v>
      </c>
      <c r="B51" s="68"/>
      <c r="C51" s="68"/>
      <c r="D51" s="39" t="s">
        <v>80</v>
      </c>
      <c r="E51" s="51" t="s">
        <v>215</v>
      </c>
      <c r="F51" s="41">
        <v>4000000</v>
      </c>
      <c r="G51" s="41">
        <v>50050000</v>
      </c>
      <c r="H51" s="41">
        <v>0</v>
      </c>
      <c r="I51" s="41">
        <v>6524000</v>
      </c>
      <c r="J51" s="41">
        <v>10524000</v>
      </c>
      <c r="K51" s="41">
        <v>50050000</v>
      </c>
      <c r="L51" s="107">
        <v>0</v>
      </c>
      <c r="M51" s="41">
        <v>0</v>
      </c>
      <c r="N51" s="41">
        <v>0</v>
      </c>
      <c r="O51" s="41">
        <v>0</v>
      </c>
      <c r="P51" s="107">
        <v>0</v>
      </c>
      <c r="Q51" s="17">
        <v>0</v>
      </c>
      <c r="R51" s="41">
        <v>0</v>
      </c>
      <c r="S51" s="41">
        <v>0</v>
      </c>
      <c r="T51" s="41">
        <v>0</v>
      </c>
      <c r="U51" s="41">
        <v>50050000</v>
      </c>
    </row>
    <row r="52" spans="1:21" x14ac:dyDescent="0.25">
      <c r="A52" s="68" t="s">
        <v>278</v>
      </c>
      <c r="B52" s="68"/>
      <c r="C52" s="68"/>
      <c r="D52" s="39" t="s">
        <v>80</v>
      </c>
      <c r="E52" s="51" t="s">
        <v>279</v>
      </c>
      <c r="F52" s="41">
        <v>0</v>
      </c>
      <c r="G52" s="41">
        <v>13780000</v>
      </c>
      <c r="H52" s="41">
        <v>0</v>
      </c>
      <c r="I52" s="41">
        <v>0</v>
      </c>
      <c r="J52" s="41">
        <v>0</v>
      </c>
      <c r="K52" s="41">
        <v>13780000</v>
      </c>
      <c r="L52" s="107">
        <v>0</v>
      </c>
      <c r="M52" s="41">
        <v>0</v>
      </c>
      <c r="N52" s="41">
        <v>0</v>
      </c>
      <c r="O52" s="41">
        <v>0</v>
      </c>
      <c r="P52" s="107">
        <v>0</v>
      </c>
      <c r="Q52" s="17">
        <v>0</v>
      </c>
      <c r="R52" s="41">
        <v>0</v>
      </c>
      <c r="S52" s="41">
        <v>0</v>
      </c>
      <c r="T52" s="41">
        <v>0</v>
      </c>
      <c r="U52" s="41">
        <v>13780000</v>
      </c>
    </row>
    <row r="53" spans="1:21" x14ac:dyDescent="0.25">
      <c r="A53" s="68" t="s">
        <v>216</v>
      </c>
      <c r="B53" s="68"/>
      <c r="C53" s="68"/>
      <c r="D53" s="39"/>
      <c r="E53" s="51" t="s">
        <v>217</v>
      </c>
      <c r="F53" s="41">
        <v>24966396</v>
      </c>
      <c r="G53" s="41">
        <v>43235897</v>
      </c>
      <c r="H53" s="41">
        <v>0</v>
      </c>
      <c r="I53" s="41">
        <v>124396635.58</v>
      </c>
      <c r="J53" s="41">
        <v>5209902</v>
      </c>
      <c r="K53" s="41">
        <v>187389026.58000001</v>
      </c>
      <c r="L53" s="107">
        <v>48264893</v>
      </c>
      <c r="M53" s="41">
        <v>13893119</v>
      </c>
      <c r="N53" s="41">
        <v>34371774</v>
      </c>
      <c r="O53" s="41">
        <v>48264893</v>
      </c>
      <c r="P53" s="107">
        <v>48264893</v>
      </c>
      <c r="Q53" s="17">
        <v>25.756520475543848</v>
      </c>
      <c r="R53" s="41">
        <v>13893119</v>
      </c>
      <c r="S53" s="41">
        <v>34371774</v>
      </c>
      <c r="T53" s="41">
        <v>48264893</v>
      </c>
      <c r="U53" s="41">
        <v>139124133.58000001</v>
      </c>
    </row>
    <row r="54" spans="1:21" x14ac:dyDescent="0.25">
      <c r="A54" s="68" t="s">
        <v>218</v>
      </c>
      <c r="B54" s="68"/>
      <c r="C54" s="68"/>
      <c r="D54" s="39" t="s">
        <v>80</v>
      </c>
      <c r="E54" s="51" t="s">
        <v>219</v>
      </c>
      <c r="F54" s="41">
        <v>10000000</v>
      </c>
      <c r="G54" s="41">
        <v>5037332</v>
      </c>
      <c r="H54" s="41">
        <v>0</v>
      </c>
      <c r="I54" s="41">
        <v>8565222.5800000001</v>
      </c>
      <c r="J54" s="41">
        <v>5209902</v>
      </c>
      <c r="K54" s="41">
        <v>18392652.579999998</v>
      </c>
      <c r="L54" s="107">
        <v>13607436</v>
      </c>
      <c r="M54" s="41">
        <v>12182025</v>
      </c>
      <c r="N54" s="41">
        <v>1425411</v>
      </c>
      <c r="O54" s="41">
        <v>13607436</v>
      </c>
      <c r="P54" s="107">
        <v>13607436</v>
      </c>
      <c r="Q54" s="17">
        <v>73.982999139540098</v>
      </c>
      <c r="R54" s="41">
        <v>12182025</v>
      </c>
      <c r="S54" s="41">
        <v>1425411</v>
      </c>
      <c r="T54" s="41">
        <v>13607436</v>
      </c>
      <c r="U54" s="41">
        <v>4785216.58</v>
      </c>
    </row>
    <row r="55" spans="1:21" x14ac:dyDescent="0.25">
      <c r="A55" s="68" t="s">
        <v>220</v>
      </c>
      <c r="B55" s="68"/>
      <c r="C55" s="68"/>
      <c r="D55" s="39" t="s">
        <v>80</v>
      </c>
      <c r="E55" s="51" t="s">
        <v>221</v>
      </c>
      <c r="F55" s="41">
        <v>14966396</v>
      </c>
      <c r="G55" s="41">
        <v>38198565</v>
      </c>
      <c r="H55" s="41">
        <v>0</v>
      </c>
      <c r="I55" s="41">
        <v>115831413</v>
      </c>
      <c r="J55" s="41">
        <v>0</v>
      </c>
      <c r="K55" s="41">
        <v>168996374</v>
      </c>
      <c r="L55" s="107">
        <v>34657457</v>
      </c>
      <c r="M55" s="41">
        <v>1711094</v>
      </c>
      <c r="N55" s="41">
        <v>32946363</v>
      </c>
      <c r="O55" s="41">
        <v>34657457</v>
      </c>
      <c r="P55" s="107">
        <v>34657457</v>
      </c>
      <c r="Q55" s="17">
        <v>20.507811013744</v>
      </c>
      <c r="R55" s="41">
        <v>1711094</v>
      </c>
      <c r="S55" s="41">
        <v>32946363</v>
      </c>
      <c r="T55" s="41">
        <v>34657457</v>
      </c>
      <c r="U55" s="41">
        <v>134338917</v>
      </c>
    </row>
    <row r="56" spans="1:21" x14ac:dyDescent="0.25">
      <c r="A56" s="68" t="s">
        <v>222</v>
      </c>
      <c r="B56" s="68"/>
      <c r="C56" s="68"/>
      <c r="D56" s="39"/>
      <c r="E56" s="51" t="s">
        <v>223</v>
      </c>
      <c r="F56" s="41">
        <v>3705000</v>
      </c>
      <c r="G56" s="41">
        <v>0</v>
      </c>
      <c r="H56" s="41">
        <v>0</v>
      </c>
      <c r="I56" s="41">
        <v>13060000</v>
      </c>
      <c r="J56" s="41">
        <v>8359800</v>
      </c>
      <c r="K56" s="41">
        <v>8405200</v>
      </c>
      <c r="L56" s="107">
        <v>3394197</v>
      </c>
      <c r="M56" s="41">
        <v>3394197</v>
      </c>
      <c r="N56" s="41">
        <v>0</v>
      </c>
      <c r="O56" s="41">
        <v>3394197</v>
      </c>
      <c r="P56" s="107">
        <v>3394197</v>
      </c>
      <c r="Q56" s="17">
        <v>40.382108694617621</v>
      </c>
      <c r="R56" s="41">
        <v>3394197</v>
      </c>
      <c r="S56" s="41">
        <v>0</v>
      </c>
      <c r="T56" s="41">
        <v>3394197</v>
      </c>
      <c r="U56" s="41">
        <v>5011003</v>
      </c>
    </row>
    <row r="57" spans="1:21" x14ac:dyDescent="0.25">
      <c r="A57" s="68" t="s">
        <v>224</v>
      </c>
      <c r="B57" s="68"/>
      <c r="C57" s="68"/>
      <c r="D57" s="39" t="s">
        <v>80</v>
      </c>
      <c r="E57" s="51" t="s">
        <v>225</v>
      </c>
      <c r="F57" s="41">
        <v>1855000</v>
      </c>
      <c r="G57" s="41">
        <v>0</v>
      </c>
      <c r="H57" s="41">
        <v>0</v>
      </c>
      <c r="I57" s="41">
        <v>0</v>
      </c>
      <c r="J57" s="41">
        <v>1855000</v>
      </c>
      <c r="K57" s="41">
        <v>0</v>
      </c>
      <c r="L57" s="107">
        <v>0</v>
      </c>
      <c r="M57" s="41">
        <v>0</v>
      </c>
      <c r="N57" s="41">
        <v>0</v>
      </c>
      <c r="O57" s="41">
        <v>0</v>
      </c>
      <c r="P57" s="107">
        <v>0</v>
      </c>
      <c r="Q57" s="17"/>
      <c r="R57" s="41">
        <v>0</v>
      </c>
      <c r="S57" s="41">
        <v>0</v>
      </c>
      <c r="T57" s="41">
        <v>0</v>
      </c>
      <c r="U57" s="41">
        <v>0</v>
      </c>
    </row>
    <row r="58" spans="1:21" ht="16.5" x14ac:dyDescent="0.25">
      <c r="A58" s="68" t="s">
        <v>226</v>
      </c>
      <c r="B58" s="68"/>
      <c r="C58" s="68"/>
      <c r="D58" s="39" t="s">
        <v>80</v>
      </c>
      <c r="E58" s="51" t="s">
        <v>227</v>
      </c>
      <c r="F58" s="41">
        <v>1000000</v>
      </c>
      <c r="G58" s="41">
        <v>0</v>
      </c>
      <c r="H58" s="41">
        <v>0</v>
      </c>
      <c r="I58" s="41">
        <v>2500000</v>
      </c>
      <c r="J58" s="41">
        <v>3500000</v>
      </c>
      <c r="K58" s="41">
        <v>0</v>
      </c>
      <c r="L58" s="107">
        <v>0</v>
      </c>
      <c r="M58" s="41">
        <v>0</v>
      </c>
      <c r="N58" s="41">
        <v>0</v>
      </c>
      <c r="O58" s="41">
        <v>0</v>
      </c>
      <c r="P58" s="107">
        <v>0</v>
      </c>
      <c r="Q58" s="17"/>
      <c r="R58" s="41">
        <v>0</v>
      </c>
      <c r="S58" s="41">
        <v>0</v>
      </c>
      <c r="T58" s="41">
        <v>0</v>
      </c>
      <c r="U58" s="41">
        <v>0</v>
      </c>
    </row>
    <row r="59" spans="1:21" x14ac:dyDescent="0.25">
      <c r="A59" s="68" t="s">
        <v>228</v>
      </c>
      <c r="B59" s="68"/>
      <c r="C59" s="68"/>
      <c r="D59" s="39" t="s">
        <v>80</v>
      </c>
      <c r="E59" s="51" t="s">
        <v>229</v>
      </c>
      <c r="F59" s="41">
        <v>500000</v>
      </c>
      <c r="G59" s="41">
        <v>0</v>
      </c>
      <c r="H59" s="41">
        <v>0</v>
      </c>
      <c r="I59" s="41">
        <v>7000000</v>
      </c>
      <c r="J59" s="41">
        <v>0</v>
      </c>
      <c r="K59" s="41">
        <v>7500000</v>
      </c>
      <c r="L59" s="107">
        <v>2978997</v>
      </c>
      <c r="M59" s="41">
        <v>2978997</v>
      </c>
      <c r="N59" s="41">
        <v>0</v>
      </c>
      <c r="O59" s="41">
        <v>2978997</v>
      </c>
      <c r="P59" s="107">
        <v>2978997</v>
      </c>
      <c r="Q59" s="17">
        <v>39.71996</v>
      </c>
      <c r="R59" s="41">
        <v>2978997</v>
      </c>
      <c r="S59" s="41">
        <v>0</v>
      </c>
      <c r="T59" s="41">
        <v>2978997</v>
      </c>
      <c r="U59" s="41">
        <v>4521003</v>
      </c>
    </row>
    <row r="60" spans="1:21" ht="16.5" x14ac:dyDescent="0.25">
      <c r="A60" s="68" t="s">
        <v>230</v>
      </c>
      <c r="B60" s="68"/>
      <c r="C60" s="68"/>
      <c r="D60" s="39" t="s">
        <v>80</v>
      </c>
      <c r="E60" s="51" t="s">
        <v>231</v>
      </c>
      <c r="F60" s="41">
        <v>200000</v>
      </c>
      <c r="G60" s="41">
        <v>0</v>
      </c>
      <c r="H60" s="41">
        <v>0</v>
      </c>
      <c r="I60" s="41">
        <v>1760000</v>
      </c>
      <c r="J60" s="41">
        <v>1960000</v>
      </c>
      <c r="K60" s="41">
        <v>0</v>
      </c>
      <c r="L60" s="107">
        <v>0</v>
      </c>
      <c r="M60" s="41">
        <v>0</v>
      </c>
      <c r="N60" s="41">
        <v>0</v>
      </c>
      <c r="O60" s="41">
        <v>0</v>
      </c>
      <c r="P60" s="107">
        <v>0</v>
      </c>
      <c r="Q60" s="17"/>
      <c r="R60" s="41">
        <v>0</v>
      </c>
      <c r="S60" s="41">
        <v>0</v>
      </c>
      <c r="T60" s="41">
        <v>0</v>
      </c>
      <c r="U60" s="41">
        <v>0</v>
      </c>
    </row>
    <row r="61" spans="1:21" x14ac:dyDescent="0.25">
      <c r="A61" s="68" t="s">
        <v>232</v>
      </c>
      <c r="B61" s="68"/>
      <c r="C61" s="68"/>
      <c r="D61" s="39" t="s">
        <v>80</v>
      </c>
      <c r="E61" s="51" t="s">
        <v>233</v>
      </c>
      <c r="F61" s="41">
        <v>150000</v>
      </c>
      <c r="G61" s="41">
        <v>0</v>
      </c>
      <c r="H61" s="41">
        <v>0</v>
      </c>
      <c r="I61" s="41">
        <v>1800000</v>
      </c>
      <c r="J61" s="41">
        <v>1044800</v>
      </c>
      <c r="K61" s="41">
        <v>905200</v>
      </c>
      <c r="L61" s="107">
        <v>415200</v>
      </c>
      <c r="M61" s="41">
        <v>415200</v>
      </c>
      <c r="N61" s="41">
        <v>0</v>
      </c>
      <c r="O61" s="41">
        <v>415200</v>
      </c>
      <c r="P61" s="107">
        <v>415200</v>
      </c>
      <c r="Q61" s="17">
        <v>45.868316394167039</v>
      </c>
      <c r="R61" s="41">
        <v>415200</v>
      </c>
      <c r="S61" s="41">
        <v>0</v>
      </c>
      <c r="T61" s="41">
        <v>415200</v>
      </c>
      <c r="U61" s="41">
        <v>490000</v>
      </c>
    </row>
    <row r="62" spans="1:21" x14ac:dyDescent="0.25">
      <c r="A62" s="68" t="s">
        <v>234</v>
      </c>
      <c r="B62" s="68"/>
      <c r="C62" s="68"/>
      <c r="D62" s="39"/>
      <c r="E62" s="51" t="s">
        <v>235</v>
      </c>
      <c r="F62" s="41">
        <v>0</v>
      </c>
      <c r="G62" s="41">
        <v>9029580</v>
      </c>
      <c r="H62" s="41">
        <v>0</v>
      </c>
      <c r="I62" s="41">
        <v>36232000</v>
      </c>
      <c r="J62" s="41">
        <v>12450580</v>
      </c>
      <c r="K62" s="41">
        <v>32811000</v>
      </c>
      <c r="L62" s="107">
        <v>6301102</v>
      </c>
      <c r="M62" s="41">
        <v>311000</v>
      </c>
      <c r="N62" s="41">
        <v>5990102</v>
      </c>
      <c r="O62" s="41">
        <v>6301102</v>
      </c>
      <c r="P62" s="107">
        <v>6301102</v>
      </c>
      <c r="Q62" s="17">
        <v>19.204236384139463</v>
      </c>
      <c r="R62" s="41">
        <v>311000</v>
      </c>
      <c r="S62" s="41">
        <v>5990102</v>
      </c>
      <c r="T62" s="41">
        <v>6301102</v>
      </c>
      <c r="U62" s="41">
        <v>26509898</v>
      </c>
    </row>
    <row r="63" spans="1:21" x14ac:dyDescent="0.25">
      <c r="A63" s="68" t="s">
        <v>236</v>
      </c>
      <c r="B63" s="68"/>
      <c r="C63" s="68"/>
      <c r="D63" s="39" t="s">
        <v>80</v>
      </c>
      <c r="E63" s="51" t="s">
        <v>237</v>
      </c>
      <c r="F63" s="41">
        <v>0</v>
      </c>
      <c r="G63" s="41">
        <v>9029580</v>
      </c>
      <c r="H63" s="41">
        <v>0</v>
      </c>
      <c r="I63" s="41">
        <v>36232000</v>
      </c>
      <c r="J63" s="41">
        <v>12450580</v>
      </c>
      <c r="K63" s="41">
        <v>32811000</v>
      </c>
      <c r="L63" s="107">
        <v>6301102</v>
      </c>
      <c r="M63" s="41">
        <v>311000</v>
      </c>
      <c r="N63" s="41">
        <v>5990102</v>
      </c>
      <c r="O63" s="41">
        <v>6301102</v>
      </c>
      <c r="P63" s="107">
        <v>6301102</v>
      </c>
      <c r="Q63" s="17">
        <v>19.204236384139463</v>
      </c>
      <c r="R63" s="41">
        <v>311000</v>
      </c>
      <c r="S63" s="41">
        <v>5990102</v>
      </c>
      <c r="T63" s="41">
        <v>6301102</v>
      </c>
      <c r="U63" s="41">
        <v>26509898</v>
      </c>
    </row>
    <row r="64" spans="1:21" x14ac:dyDescent="0.25">
      <c r="A64" s="65" t="s">
        <v>238</v>
      </c>
      <c r="B64" s="65"/>
      <c r="C64" s="65"/>
      <c r="D64" s="105"/>
      <c r="E64" s="52" t="s">
        <v>55</v>
      </c>
      <c r="F64" s="31">
        <f>+F65+F80</f>
        <v>6101979632</v>
      </c>
      <c r="G64" s="31">
        <f t="shared" ref="G64:U64" si="1">+G65+G80</f>
        <v>20000000</v>
      </c>
      <c r="H64" s="31">
        <f t="shared" si="1"/>
        <v>0</v>
      </c>
      <c r="I64" s="31">
        <f t="shared" si="1"/>
        <v>61080320768.370003</v>
      </c>
      <c r="J64" s="31">
        <f t="shared" si="1"/>
        <v>0</v>
      </c>
      <c r="K64" s="31">
        <f t="shared" si="1"/>
        <v>67202300400.370003</v>
      </c>
      <c r="L64" s="31">
        <f t="shared" si="1"/>
        <v>51975147339</v>
      </c>
      <c r="M64" s="31">
        <f t="shared" si="1"/>
        <v>51023426244</v>
      </c>
      <c r="N64" s="31">
        <f t="shared" si="1"/>
        <v>950860472</v>
      </c>
      <c r="O64" s="31">
        <f t="shared" si="1"/>
        <v>51974286716</v>
      </c>
      <c r="P64" s="31">
        <f t="shared" si="1"/>
        <v>40816811294.720001</v>
      </c>
      <c r="Q64" s="95">
        <f>+O64/K64</f>
        <v>0.77340041049716568</v>
      </c>
      <c r="R64" s="31">
        <f t="shared" si="1"/>
        <v>33834446988.849998</v>
      </c>
      <c r="S64" s="31">
        <f t="shared" si="1"/>
        <v>5232430057.6300001</v>
      </c>
      <c r="T64" s="31">
        <f t="shared" si="1"/>
        <v>39066877046.479996</v>
      </c>
      <c r="U64" s="31">
        <f t="shared" si="1"/>
        <v>15228013684.370001</v>
      </c>
    </row>
    <row r="65" spans="1:21" x14ac:dyDescent="0.25">
      <c r="A65" s="68" t="s">
        <v>239</v>
      </c>
      <c r="B65" s="68"/>
      <c r="C65" s="68"/>
      <c r="D65" s="39"/>
      <c r="E65" s="51" t="s">
        <v>57</v>
      </c>
      <c r="F65" s="41">
        <v>6101979632</v>
      </c>
      <c r="G65" s="41">
        <v>20000000</v>
      </c>
      <c r="H65" s="41">
        <v>0</v>
      </c>
      <c r="I65" s="41">
        <v>43662647838.370003</v>
      </c>
      <c r="J65" s="41">
        <v>0</v>
      </c>
      <c r="K65" s="41">
        <v>49784627470.370003</v>
      </c>
      <c r="L65" s="107">
        <v>34557474409</v>
      </c>
      <c r="M65" s="41">
        <v>33605753314</v>
      </c>
      <c r="N65" s="41">
        <v>950860472</v>
      </c>
      <c r="O65" s="41">
        <v>34556613786</v>
      </c>
      <c r="P65" s="107">
        <v>23399138364.720001</v>
      </c>
      <c r="Q65" s="17">
        <v>69.412217268406479</v>
      </c>
      <c r="R65" s="41">
        <v>19457078635.849998</v>
      </c>
      <c r="S65" s="41">
        <v>3110843087.6300001</v>
      </c>
      <c r="T65" s="41">
        <v>22567921723.48</v>
      </c>
      <c r="U65" s="41">
        <v>15228013684.370001</v>
      </c>
    </row>
    <row r="66" spans="1:21" x14ac:dyDescent="0.25">
      <c r="A66" s="68" t="s">
        <v>240</v>
      </c>
      <c r="B66" s="68"/>
      <c r="C66" s="68"/>
      <c r="D66" s="39"/>
      <c r="E66" s="51" t="s">
        <v>241</v>
      </c>
      <c r="F66" s="41">
        <v>6101979632</v>
      </c>
      <c r="G66" s="41">
        <v>20000000</v>
      </c>
      <c r="H66" s="41">
        <v>0</v>
      </c>
      <c r="I66" s="41">
        <v>29830314748.369999</v>
      </c>
      <c r="J66" s="41">
        <v>0</v>
      </c>
      <c r="K66" s="41">
        <v>35952294380.370003</v>
      </c>
      <c r="L66" s="107">
        <v>25330607260</v>
      </c>
      <c r="M66" s="41">
        <v>25084952103</v>
      </c>
      <c r="N66" s="41">
        <v>245655157</v>
      </c>
      <c r="O66" s="41">
        <v>25330607260</v>
      </c>
      <c r="P66" s="107">
        <v>19685345793.869999</v>
      </c>
      <c r="Q66" s="17">
        <v>70.456163359161152</v>
      </c>
      <c r="R66" s="41">
        <v>16957474936</v>
      </c>
      <c r="S66" s="41">
        <v>2541885542.6300001</v>
      </c>
      <c r="T66" s="41">
        <v>19499360478.630001</v>
      </c>
      <c r="U66" s="41">
        <v>10621687120.370001</v>
      </c>
    </row>
    <row r="67" spans="1:21" ht="33" x14ac:dyDescent="0.25">
      <c r="A67" s="68" t="s">
        <v>242</v>
      </c>
      <c r="B67" s="68"/>
      <c r="C67" s="68"/>
      <c r="D67" s="39" t="s">
        <v>81</v>
      </c>
      <c r="E67" s="51" t="s">
        <v>243</v>
      </c>
      <c r="F67" s="41">
        <v>6101979632</v>
      </c>
      <c r="G67" s="41">
        <v>0</v>
      </c>
      <c r="H67" s="41">
        <v>0</v>
      </c>
      <c r="I67" s="41">
        <v>653740025.37</v>
      </c>
      <c r="J67" s="41">
        <v>0</v>
      </c>
      <c r="K67" s="41">
        <v>6755719657.3699999</v>
      </c>
      <c r="L67" s="107">
        <v>6273173658</v>
      </c>
      <c r="M67" s="41">
        <v>6178291205</v>
      </c>
      <c r="N67" s="41">
        <v>94882453</v>
      </c>
      <c r="O67" s="41">
        <v>6273173658</v>
      </c>
      <c r="P67" s="107">
        <v>5235631248.4700003</v>
      </c>
      <c r="Q67" s="17">
        <v>92.857222859394739</v>
      </c>
      <c r="R67" s="41">
        <v>4112599036</v>
      </c>
      <c r="S67" s="41">
        <v>1123032212.47</v>
      </c>
      <c r="T67" s="41">
        <v>5235631248.4700003</v>
      </c>
      <c r="U67" s="41">
        <v>482545999.37</v>
      </c>
    </row>
    <row r="68" spans="1:21" ht="33" x14ac:dyDescent="0.25">
      <c r="A68" s="68" t="s">
        <v>244</v>
      </c>
      <c r="B68" s="68"/>
      <c r="C68" s="68"/>
      <c r="D68" s="39" t="s">
        <v>82</v>
      </c>
      <c r="E68" s="51" t="s">
        <v>245</v>
      </c>
      <c r="F68" s="41">
        <v>0</v>
      </c>
      <c r="G68" s="41">
        <v>0</v>
      </c>
      <c r="H68" s="41">
        <v>0</v>
      </c>
      <c r="I68" s="41">
        <v>249846939</v>
      </c>
      <c r="J68" s="41">
        <v>0</v>
      </c>
      <c r="K68" s="41">
        <v>249846939</v>
      </c>
      <c r="L68" s="107">
        <v>191873250</v>
      </c>
      <c r="M68" s="41">
        <v>191873250</v>
      </c>
      <c r="N68" s="41">
        <v>0</v>
      </c>
      <c r="O68" s="41">
        <v>191873250</v>
      </c>
      <c r="P68" s="107">
        <v>165694550</v>
      </c>
      <c r="Q68" s="17">
        <v>76.796318084969613</v>
      </c>
      <c r="R68" s="41">
        <v>120286150</v>
      </c>
      <c r="S68" s="41">
        <v>20816700</v>
      </c>
      <c r="T68" s="41">
        <v>141102850</v>
      </c>
      <c r="U68" s="41">
        <v>57973689</v>
      </c>
    </row>
    <row r="69" spans="1:21" ht="41.25" x14ac:dyDescent="0.25">
      <c r="A69" s="68" t="s">
        <v>246</v>
      </c>
      <c r="B69" s="68"/>
      <c r="C69" s="68"/>
      <c r="D69" s="39" t="s">
        <v>83</v>
      </c>
      <c r="E69" s="51" t="s">
        <v>60</v>
      </c>
      <c r="F69" s="41">
        <v>0</v>
      </c>
      <c r="G69" s="41">
        <v>0</v>
      </c>
      <c r="H69" s="41">
        <v>0</v>
      </c>
      <c r="I69" s="41">
        <v>12967058480</v>
      </c>
      <c r="J69" s="41">
        <v>0</v>
      </c>
      <c r="K69" s="41">
        <v>12967058480</v>
      </c>
      <c r="L69" s="107">
        <v>3421342871</v>
      </c>
      <c r="M69" s="41">
        <v>3414523637</v>
      </c>
      <c r="N69" s="41">
        <v>6819234</v>
      </c>
      <c r="O69" s="41">
        <v>3421342871</v>
      </c>
      <c r="P69" s="107">
        <v>795092953.24000001</v>
      </c>
      <c r="Q69" s="17">
        <v>26.384880397331251</v>
      </c>
      <c r="R69" s="41">
        <v>625486489</v>
      </c>
      <c r="S69" s="41">
        <v>88212849</v>
      </c>
      <c r="T69" s="41">
        <v>713699338</v>
      </c>
      <c r="U69" s="41">
        <v>9545715609</v>
      </c>
    </row>
    <row r="70" spans="1:21" ht="66" x14ac:dyDescent="0.25">
      <c r="A70" s="68" t="s">
        <v>247</v>
      </c>
      <c r="B70" s="68"/>
      <c r="C70" s="68"/>
      <c r="D70" s="39" t="s">
        <v>84</v>
      </c>
      <c r="E70" s="51" t="s">
        <v>248</v>
      </c>
      <c r="F70" s="41">
        <v>0</v>
      </c>
      <c r="G70" s="41">
        <v>0</v>
      </c>
      <c r="H70" s="41">
        <v>0</v>
      </c>
      <c r="I70" s="41">
        <v>86968673</v>
      </c>
      <c r="J70" s="41">
        <v>0</v>
      </c>
      <c r="K70" s="41">
        <v>86968673</v>
      </c>
      <c r="L70" s="107">
        <v>86968672</v>
      </c>
      <c r="M70" s="41">
        <v>86968672</v>
      </c>
      <c r="N70" s="41">
        <v>0</v>
      </c>
      <c r="O70" s="41">
        <v>86968672</v>
      </c>
      <c r="P70" s="107">
        <v>86968672</v>
      </c>
      <c r="Q70" s="17">
        <v>99.999998850160679</v>
      </c>
      <c r="R70" s="41">
        <v>86968672</v>
      </c>
      <c r="S70" s="41">
        <v>0</v>
      </c>
      <c r="T70" s="41">
        <v>86968672</v>
      </c>
      <c r="U70" s="41">
        <v>1</v>
      </c>
    </row>
    <row r="71" spans="1:21" ht="49.5" x14ac:dyDescent="0.25">
      <c r="A71" s="68" t="s">
        <v>249</v>
      </c>
      <c r="B71" s="68"/>
      <c r="C71" s="68"/>
      <c r="D71" s="39" t="s">
        <v>85</v>
      </c>
      <c r="E71" s="51" t="s">
        <v>250</v>
      </c>
      <c r="F71" s="41">
        <v>0</v>
      </c>
      <c r="G71" s="41">
        <v>0</v>
      </c>
      <c r="H71" s="41">
        <v>0</v>
      </c>
      <c r="I71" s="41">
        <v>13059177279</v>
      </c>
      <c r="J71" s="41">
        <v>0</v>
      </c>
      <c r="K71" s="41">
        <v>13059177279</v>
      </c>
      <c r="L71" s="107">
        <v>13059177279</v>
      </c>
      <c r="M71" s="41">
        <v>12915223809</v>
      </c>
      <c r="N71" s="41">
        <v>143953470</v>
      </c>
      <c r="O71" s="41">
        <v>13059177279</v>
      </c>
      <c r="P71" s="107">
        <v>12076373480</v>
      </c>
      <c r="Q71" s="17">
        <v>100</v>
      </c>
      <c r="R71" s="41">
        <v>11839036339</v>
      </c>
      <c r="S71" s="41">
        <v>237337141</v>
      </c>
      <c r="T71" s="41">
        <v>12076373480</v>
      </c>
      <c r="U71" s="41">
        <v>0</v>
      </c>
    </row>
    <row r="72" spans="1:21" ht="41.25" x14ac:dyDescent="0.25">
      <c r="A72" s="68" t="s">
        <v>251</v>
      </c>
      <c r="B72" s="68"/>
      <c r="C72" s="68"/>
      <c r="D72" s="39" t="s">
        <v>86</v>
      </c>
      <c r="E72" s="51" t="s">
        <v>252</v>
      </c>
      <c r="F72" s="41">
        <v>0</v>
      </c>
      <c r="G72" s="41">
        <v>0</v>
      </c>
      <c r="H72" s="41">
        <v>0</v>
      </c>
      <c r="I72" s="41">
        <v>173098250</v>
      </c>
      <c r="J72" s="41">
        <v>0</v>
      </c>
      <c r="K72" s="41">
        <v>173098250</v>
      </c>
      <c r="L72" s="107">
        <v>173098250</v>
      </c>
      <c r="M72" s="41">
        <v>173098250</v>
      </c>
      <c r="N72" s="41">
        <v>0</v>
      </c>
      <c r="O72" s="41">
        <v>173098250</v>
      </c>
      <c r="P72" s="107">
        <v>173098250</v>
      </c>
      <c r="Q72" s="17">
        <v>100</v>
      </c>
      <c r="R72" s="41">
        <v>173098250</v>
      </c>
      <c r="S72" s="41">
        <v>0</v>
      </c>
      <c r="T72" s="41">
        <v>173098250</v>
      </c>
      <c r="U72" s="41">
        <v>0</v>
      </c>
    </row>
    <row r="73" spans="1:21" ht="24.75" x14ac:dyDescent="0.25">
      <c r="A73" s="68" t="s">
        <v>253</v>
      </c>
      <c r="B73" s="68"/>
      <c r="C73" s="68"/>
      <c r="D73" s="39" t="s">
        <v>88</v>
      </c>
      <c r="E73" s="51" t="s">
        <v>67</v>
      </c>
      <c r="F73" s="41">
        <v>0</v>
      </c>
      <c r="G73" s="41">
        <v>0</v>
      </c>
      <c r="H73" s="41">
        <v>0</v>
      </c>
      <c r="I73" s="41">
        <v>180000000</v>
      </c>
      <c r="J73" s="41">
        <v>0</v>
      </c>
      <c r="K73" s="41">
        <v>180000000</v>
      </c>
      <c r="L73" s="107">
        <v>180000000</v>
      </c>
      <c r="M73" s="41">
        <v>180000000</v>
      </c>
      <c r="N73" s="41">
        <v>0</v>
      </c>
      <c r="O73" s="41">
        <v>180000000</v>
      </c>
      <c r="P73" s="107">
        <v>180000000</v>
      </c>
      <c r="Q73" s="17">
        <v>100</v>
      </c>
      <c r="R73" s="41">
        <v>0</v>
      </c>
      <c r="S73" s="41">
        <v>100000000</v>
      </c>
      <c r="T73" s="41">
        <v>100000000</v>
      </c>
      <c r="U73" s="41">
        <v>0</v>
      </c>
    </row>
    <row r="74" spans="1:21" ht="41.25" x14ac:dyDescent="0.25">
      <c r="A74" s="68" t="s">
        <v>254</v>
      </c>
      <c r="B74" s="68"/>
      <c r="C74" s="68"/>
      <c r="D74" s="39" t="s">
        <v>89</v>
      </c>
      <c r="E74" s="51" t="s">
        <v>70</v>
      </c>
      <c r="F74" s="41">
        <v>0</v>
      </c>
      <c r="G74" s="41">
        <v>20000000</v>
      </c>
      <c r="H74" s="41">
        <v>0</v>
      </c>
      <c r="I74" s="41">
        <v>2460425102</v>
      </c>
      <c r="J74" s="41">
        <v>0</v>
      </c>
      <c r="K74" s="41">
        <v>2480425102</v>
      </c>
      <c r="L74" s="107">
        <v>1944973280</v>
      </c>
      <c r="M74" s="41">
        <v>1944973280</v>
      </c>
      <c r="N74" s="41">
        <v>0</v>
      </c>
      <c r="O74" s="41">
        <v>1944973280</v>
      </c>
      <c r="P74" s="107">
        <v>972486640.15999997</v>
      </c>
      <c r="Q74" s="17">
        <v>78.412901015706623</v>
      </c>
      <c r="R74" s="41">
        <v>0</v>
      </c>
      <c r="S74" s="41">
        <v>972486640.15999997</v>
      </c>
      <c r="T74" s="41">
        <v>972486640.15999997</v>
      </c>
      <c r="U74" s="41">
        <v>535451822</v>
      </c>
    </row>
    <row r="75" spans="1:21" x14ac:dyDescent="0.25">
      <c r="A75" s="68" t="s">
        <v>255</v>
      </c>
      <c r="B75" s="68"/>
      <c r="C75" s="68"/>
      <c r="D75" s="39"/>
      <c r="E75" s="51" t="s">
        <v>256</v>
      </c>
      <c r="F75" s="41">
        <v>0</v>
      </c>
      <c r="G75" s="41">
        <v>0</v>
      </c>
      <c r="H75" s="41">
        <v>0</v>
      </c>
      <c r="I75" s="41">
        <v>13832333090</v>
      </c>
      <c r="J75" s="41">
        <v>0</v>
      </c>
      <c r="K75" s="41">
        <v>13832333090</v>
      </c>
      <c r="L75" s="107">
        <v>9226867149</v>
      </c>
      <c r="M75" s="41">
        <v>8520801211</v>
      </c>
      <c r="N75" s="41">
        <v>705205315</v>
      </c>
      <c r="O75" s="41">
        <v>9226006526</v>
      </c>
      <c r="P75" s="107">
        <v>3713792570.8499999</v>
      </c>
      <c r="Q75" s="17">
        <v>66.698845856089775</v>
      </c>
      <c r="R75" s="41">
        <v>2499603699.8499999</v>
      </c>
      <c r="S75" s="41">
        <v>568957545</v>
      </c>
      <c r="T75" s="41">
        <v>3068561244.8499999</v>
      </c>
      <c r="U75" s="41">
        <v>4606326564</v>
      </c>
    </row>
    <row r="76" spans="1:21" ht="33" x14ac:dyDescent="0.25">
      <c r="A76" s="68" t="s">
        <v>257</v>
      </c>
      <c r="B76" s="68"/>
      <c r="C76" s="68"/>
      <c r="D76" s="39" t="s">
        <v>258</v>
      </c>
      <c r="E76" s="51" t="s">
        <v>65</v>
      </c>
      <c r="F76" s="41">
        <v>0</v>
      </c>
      <c r="G76" s="41">
        <v>0</v>
      </c>
      <c r="H76" s="41">
        <v>0</v>
      </c>
      <c r="I76" s="41">
        <v>5715721875</v>
      </c>
      <c r="J76" s="41">
        <v>0</v>
      </c>
      <c r="K76" s="41">
        <v>5715721875</v>
      </c>
      <c r="L76" s="107">
        <v>5715721875</v>
      </c>
      <c r="M76" s="41">
        <v>5700839626</v>
      </c>
      <c r="N76" s="41">
        <v>14532248</v>
      </c>
      <c r="O76" s="41">
        <v>5715371874</v>
      </c>
      <c r="P76" s="107">
        <v>1846684233.8499999</v>
      </c>
      <c r="Q76" s="17">
        <v>99.993876521502358</v>
      </c>
      <c r="R76" s="41">
        <v>1730441326.8499999</v>
      </c>
      <c r="S76" s="41">
        <v>116242907</v>
      </c>
      <c r="T76" s="41">
        <v>1846684233.8499999</v>
      </c>
      <c r="U76" s="41">
        <v>350001</v>
      </c>
    </row>
    <row r="77" spans="1:21" ht="49.5" x14ac:dyDescent="0.25">
      <c r="A77" s="68" t="s">
        <v>259</v>
      </c>
      <c r="B77" s="68"/>
      <c r="C77" s="68"/>
      <c r="D77" s="39" t="s">
        <v>260</v>
      </c>
      <c r="E77" s="51" t="s">
        <v>261</v>
      </c>
      <c r="F77" s="41">
        <v>0</v>
      </c>
      <c r="G77" s="41">
        <v>0</v>
      </c>
      <c r="H77" s="41">
        <v>0</v>
      </c>
      <c r="I77" s="41">
        <v>2644877460</v>
      </c>
      <c r="J77" s="41">
        <v>0</v>
      </c>
      <c r="K77" s="41">
        <v>2644877460</v>
      </c>
      <c r="L77" s="107">
        <v>2644877460</v>
      </c>
      <c r="M77" s="41">
        <v>2644876885</v>
      </c>
      <c r="N77" s="41">
        <v>0</v>
      </c>
      <c r="O77" s="41">
        <v>2644876885</v>
      </c>
      <c r="P77" s="107">
        <v>1867108337</v>
      </c>
      <c r="Q77" s="17">
        <v>99.999978259862374</v>
      </c>
      <c r="R77" s="41">
        <v>769162373</v>
      </c>
      <c r="S77" s="41">
        <v>452714638</v>
      </c>
      <c r="T77" s="41">
        <v>1221877011</v>
      </c>
      <c r="U77" s="41">
        <v>575</v>
      </c>
    </row>
    <row r="78" spans="1:21" ht="57.75" x14ac:dyDescent="0.25">
      <c r="A78" s="68" t="s">
        <v>262</v>
      </c>
      <c r="B78" s="68"/>
      <c r="C78" s="68"/>
      <c r="D78" s="39" t="s">
        <v>89</v>
      </c>
      <c r="E78" s="51" t="s">
        <v>68</v>
      </c>
      <c r="F78" s="41">
        <v>0</v>
      </c>
      <c r="G78" s="41">
        <v>0</v>
      </c>
      <c r="H78" s="41">
        <v>0</v>
      </c>
      <c r="I78" s="41">
        <v>150000000</v>
      </c>
      <c r="J78" s="41">
        <v>0</v>
      </c>
      <c r="K78" s="41">
        <v>150000000</v>
      </c>
      <c r="L78" s="107">
        <v>150000000</v>
      </c>
      <c r="M78" s="41">
        <v>0</v>
      </c>
      <c r="N78" s="41">
        <v>149500000</v>
      </c>
      <c r="O78" s="41">
        <v>149500000</v>
      </c>
      <c r="P78" s="107">
        <v>0</v>
      </c>
      <c r="Q78" s="17">
        <v>99.666666666666657</v>
      </c>
      <c r="R78" s="41">
        <v>0</v>
      </c>
      <c r="S78" s="41">
        <v>0</v>
      </c>
      <c r="T78" s="41">
        <v>0</v>
      </c>
      <c r="U78" s="41">
        <v>500000</v>
      </c>
    </row>
    <row r="79" spans="1:21" ht="49.5" x14ac:dyDescent="0.25">
      <c r="A79" s="68" t="s">
        <v>263</v>
      </c>
      <c r="B79" s="68"/>
      <c r="C79" s="68"/>
      <c r="D79" s="39" t="s">
        <v>90</v>
      </c>
      <c r="E79" s="51" t="s">
        <v>69</v>
      </c>
      <c r="F79" s="41">
        <v>0</v>
      </c>
      <c r="G79" s="41">
        <v>0</v>
      </c>
      <c r="H79" s="41">
        <v>0</v>
      </c>
      <c r="I79" s="41">
        <v>5321733755</v>
      </c>
      <c r="J79" s="41">
        <v>0</v>
      </c>
      <c r="K79" s="41">
        <v>5321733755</v>
      </c>
      <c r="L79" s="107">
        <v>716267814</v>
      </c>
      <c r="M79" s="41">
        <v>175084700</v>
      </c>
      <c r="N79" s="41">
        <v>541173067</v>
      </c>
      <c r="O79" s="41">
        <v>716257767</v>
      </c>
      <c r="P79" s="107">
        <v>0</v>
      </c>
      <c r="Q79" s="17">
        <v>13.459105621867023</v>
      </c>
      <c r="R79" s="41">
        <v>0</v>
      </c>
      <c r="S79" s="41">
        <v>0</v>
      </c>
      <c r="T79" s="41">
        <v>0</v>
      </c>
      <c r="U79" s="41">
        <v>4605475988</v>
      </c>
    </row>
    <row r="80" spans="1:21" x14ac:dyDescent="0.25">
      <c r="A80" s="92" t="s">
        <v>264</v>
      </c>
      <c r="B80" s="92"/>
      <c r="C80" s="92"/>
      <c r="D80" s="108"/>
      <c r="E80" s="51" t="s">
        <v>72</v>
      </c>
      <c r="F80" s="38">
        <f>+F81</f>
        <v>0</v>
      </c>
      <c r="G80" s="38">
        <f t="shared" ref="G80:U80" si="2">+G81</f>
        <v>0</v>
      </c>
      <c r="H80" s="38">
        <f t="shared" si="2"/>
        <v>0</v>
      </c>
      <c r="I80" s="38">
        <f t="shared" si="2"/>
        <v>17417672930</v>
      </c>
      <c r="J80" s="38">
        <f t="shared" si="2"/>
        <v>0</v>
      </c>
      <c r="K80" s="38">
        <f t="shared" si="2"/>
        <v>17417672930</v>
      </c>
      <c r="L80" s="38">
        <f t="shared" si="2"/>
        <v>17417672930</v>
      </c>
      <c r="M80" s="38">
        <f t="shared" si="2"/>
        <v>17417672930</v>
      </c>
      <c r="N80" s="38">
        <f t="shared" si="2"/>
        <v>0</v>
      </c>
      <c r="O80" s="38">
        <f t="shared" si="2"/>
        <v>17417672930</v>
      </c>
      <c r="P80" s="38">
        <f t="shared" si="2"/>
        <v>17417672930</v>
      </c>
      <c r="Q80" s="38">
        <f t="shared" si="2"/>
        <v>799.99982607889899</v>
      </c>
      <c r="R80" s="38">
        <f t="shared" si="2"/>
        <v>14377368353</v>
      </c>
      <c r="S80" s="38">
        <f t="shared" si="2"/>
        <v>2121586970</v>
      </c>
      <c r="T80" s="38">
        <f t="shared" si="2"/>
        <v>16498955323</v>
      </c>
      <c r="U80" s="38">
        <f t="shared" si="2"/>
        <v>0</v>
      </c>
    </row>
    <row r="81" spans="1:22" x14ac:dyDescent="0.25">
      <c r="A81" s="92" t="s">
        <v>265</v>
      </c>
      <c r="B81" s="92"/>
      <c r="C81" s="92"/>
      <c r="D81" s="108"/>
      <c r="E81" s="51" t="s">
        <v>266</v>
      </c>
      <c r="F81" s="38">
        <f>SUM(F82:F89)</f>
        <v>0</v>
      </c>
      <c r="G81" s="38">
        <f t="shared" ref="G81:U81" si="3">SUM(G82:G89)</f>
        <v>0</v>
      </c>
      <c r="H81" s="38">
        <f t="shared" si="3"/>
        <v>0</v>
      </c>
      <c r="I81" s="38">
        <f t="shared" si="3"/>
        <v>17417672930</v>
      </c>
      <c r="J81" s="38">
        <f t="shared" si="3"/>
        <v>0</v>
      </c>
      <c r="K81" s="38">
        <f t="shared" si="3"/>
        <v>17417672930</v>
      </c>
      <c r="L81" s="38">
        <f t="shared" si="3"/>
        <v>17417672930</v>
      </c>
      <c r="M81" s="38">
        <f t="shared" si="3"/>
        <v>17417672930</v>
      </c>
      <c r="N81" s="38">
        <f t="shared" si="3"/>
        <v>0</v>
      </c>
      <c r="O81" s="38">
        <f t="shared" si="3"/>
        <v>17417672930</v>
      </c>
      <c r="P81" s="38">
        <f t="shared" si="3"/>
        <v>17417672930</v>
      </c>
      <c r="Q81" s="38">
        <f t="shared" si="3"/>
        <v>799.99982607889899</v>
      </c>
      <c r="R81" s="38">
        <f t="shared" si="3"/>
        <v>14377368353</v>
      </c>
      <c r="S81" s="38">
        <f t="shared" si="3"/>
        <v>2121586970</v>
      </c>
      <c r="T81" s="38">
        <f t="shared" si="3"/>
        <v>16498955323</v>
      </c>
      <c r="U81" s="38">
        <f t="shared" si="3"/>
        <v>0</v>
      </c>
    </row>
    <row r="82" spans="1:22" ht="33" x14ac:dyDescent="0.25">
      <c r="A82" s="68" t="s">
        <v>267</v>
      </c>
      <c r="B82" s="68"/>
      <c r="C82" s="68"/>
      <c r="D82" s="39" t="s">
        <v>102</v>
      </c>
      <c r="E82" s="51" t="s">
        <v>106</v>
      </c>
      <c r="F82" s="38">
        <v>0</v>
      </c>
      <c r="G82" s="38">
        <v>0</v>
      </c>
      <c r="H82" s="38">
        <v>0</v>
      </c>
      <c r="I82" s="38">
        <v>1372915184</v>
      </c>
      <c r="J82" s="38">
        <v>0</v>
      </c>
      <c r="K82" s="38">
        <v>1372915184</v>
      </c>
      <c r="L82" s="38">
        <v>1372915184</v>
      </c>
      <c r="M82" s="102">
        <v>1372915184</v>
      </c>
      <c r="N82" s="41">
        <v>0</v>
      </c>
      <c r="O82" s="38">
        <v>1372915184</v>
      </c>
      <c r="P82" s="38">
        <v>1372915184</v>
      </c>
      <c r="Q82" s="17">
        <v>99.999978259862402</v>
      </c>
      <c r="R82" s="18">
        <f>+N82+O82</f>
        <v>1372915184</v>
      </c>
      <c r="S82" s="41">
        <v>0</v>
      </c>
      <c r="T82" s="18">
        <f t="shared" ref="T82:T89" si="4">+R82+S82</f>
        <v>1372915184</v>
      </c>
      <c r="U82" s="41">
        <v>0</v>
      </c>
    </row>
    <row r="83" spans="1:22" ht="33" x14ac:dyDescent="0.25">
      <c r="A83" s="68" t="s">
        <v>268</v>
      </c>
      <c r="B83" s="68"/>
      <c r="C83" s="68"/>
      <c r="D83" s="39" t="s">
        <v>83</v>
      </c>
      <c r="E83" s="51" t="s">
        <v>107</v>
      </c>
      <c r="F83" s="38">
        <v>0</v>
      </c>
      <c r="G83" s="38">
        <v>0</v>
      </c>
      <c r="H83" s="38">
        <v>0</v>
      </c>
      <c r="I83" s="38">
        <v>6822380115</v>
      </c>
      <c r="J83" s="38">
        <v>0</v>
      </c>
      <c r="K83" s="38">
        <v>6822380115</v>
      </c>
      <c r="L83" s="38">
        <v>6822380115</v>
      </c>
      <c r="M83" s="102">
        <v>6822380115</v>
      </c>
      <c r="N83" s="41">
        <v>0</v>
      </c>
      <c r="O83" s="38">
        <v>6822380115</v>
      </c>
      <c r="P83" s="38">
        <v>6822380115</v>
      </c>
      <c r="Q83" s="17">
        <v>99.999978259862374</v>
      </c>
      <c r="R83" s="18">
        <v>3937229335</v>
      </c>
      <c r="S83" s="41">
        <v>2121586970</v>
      </c>
      <c r="T83" s="18">
        <f t="shared" si="4"/>
        <v>6058816305</v>
      </c>
      <c r="U83" s="41">
        <v>0</v>
      </c>
    </row>
    <row r="84" spans="1:22" ht="49.5" x14ac:dyDescent="0.25">
      <c r="A84" s="68" t="s">
        <v>269</v>
      </c>
      <c r="B84" s="68"/>
      <c r="C84" s="68"/>
      <c r="D84" s="39" t="s">
        <v>84</v>
      </c>
      <c r="E84" s="51" t="s">
        <v>108</v>
      </c>
      <c r="F84" s="38">
        <v>0</v>
      </c>
      <c r="G84" s="38">
        <v>0</v>
      </c>
      <c r="H84" s="38">
        <v>0</v>
      </c>
      <c r="I84" s="38">
        <v>1298215800</v>
      </c>
      <c r="J84" s="38">
        <v>0</v>
      </c>
      <c r="K84" s="38">
        <v>1298215800</v>
      </c>
      <c r="L84" s="38">
        <v>1298215800</v>
      </c>
      <c r="M84" s="102">
        <v>1298215800</v>
      </c>
      <c r="N84" s="41">
        <v>0</v>
      </c>
      <c r="O84" s="38">
        <v>1298215800</v>
      </c>
      <c r="P84" s="38">
        <v>1298215800</v>
      </c>
      <c r="Q84" s="17">
        <v>99.999978259862374</v>
      </c>
      <c r="R84" s="18">
        <f t="shared" ref="R84:R89" si="5">+N84+O84</f>
        <v>1298215800</v>
      </c>
      <c r="S84" s="41">
        <v>0</v>
      </c>
      <c r="T84" s="18">
        <f t="shared" si="4"/>
        <v>1298215800</v>
      </c>
      <c r="U84" s="41">
        <v>0</v>
      </c>
    </row>
    <row r="85" spans="1:22" ht="33" x14ac:dyDescent="0.25">
      <c r="A85" s="68" t="s">
        <v>270</v>
      </c>
      <c r="B85" s="68"/>
      <c r="C85" s="68"/>
      <c r="D85" s="39" t="s">
        <v>85</v>
      </c>
      <c r="E85" s="51" t="s">
        <v>109</v>
      </c>
      <c r="F85" s="38">
        <v>0</v>
      </c>
      <c r="G85" s="38">
        <v>0</v>
      </c>
      <c r="H85" s="38">
        <v>0</v>
      </c>
      <c r="I85" s="38">
        <v>5409519443</v>
      </c>
      <c r="J85" s="38">
        <v>0</v>
      </c>
      <c r="K85" s="38">
        <v>5409519443</v>
      </c>
      <c r="L85" s="38">
        <v>5409519443</v>
      </c>
      <c r="M85" s="102">
        <v>5409519443</v>
      </c>
      <c r="N85" s="41">
        <v>0</v>
      </c>
      <c r="O85" s="38">
        <v>5409519443</v>
      </c>
      <c r="P85" s="38">
        <v>5409519443</v>
      </c>
      <c r="Q85" s="17">
        <v>99.999978259862374</v>
      </c>
      <c r="R85" s="18">
        <f t="shared" si="5"/>
        <v>5409519443</v>
      </c>
      <c r="S85" s="41">
        <v>0</v>
      </c>
      <c r="T85" s="18">
        <f t="shared" si="4"/>
        <v>5409519443</v>
      </c>
      <c r="U85" s="41">
        <v>0</v>
      </c>
    </row>
    <row r="86" spans="1:22" ht="41.25" x14ac:dyDescent="0.25">
      <c r="A86" s="68" t="s">
        <v>271</v>
      </c>
      <c r="B86" s="68"/>
      <c r="C86" s="68"/>
      <c r="D86" s="39" t="s">
        <v>103</v>
      </c>
      <c r="E86" s="51" t="s">
        <v>110</v>
      </c>
      <c r="F86" s="38">
        <v>0</v>
      </c>
      <c r="G86" s="38">
        <v>0</v>
      </c>
      <c r="H86" s="38">
        <v>0</v>
      </c>
      <c r="I86" s="38">
        <v>60327453</v>
      </c>
      <c r="J86" s="38">
        <v>0</v>
      </c>
      <c r="K86" s="38">
        <v>60327453</v>
      </c>
      <c r="L86" s="38">
        <v>60327453</v>
      </c>
      <c r="M86" s="102">
        <v>60327453</v>
      </c>
      <c r="N86" s="41">
        <v>0</v>
      </c>
      <c r="O86" s="38">
        <v>60327453</v>
      </c>
      <c r="P86" s="38">
        <v>60327453</v>
      </c>
      <c r="Q86" s="17">
        <v>99.999978259862374</v>
      </c>
      <c r="R86" s="18">
        <v>20747600</v>
      </c>
      <c r="S86" s="41">
        <v>0</v>
      </c>
      <c r="T86" s="18">
        <f t="shared" si="4"/>
        <v>20747600</v>
      </c>
      <c r="U86" s="41">
        <v>0</v>
      </c>
    </row>
    <row r="87" spans="1:22" ht="33" x14ac:dyDescent="0.25">
      <c r="A87" s="68" t="s">
        <v>272</v>
      </c>
      <c r="B87" s="68"/>
      <c r="C87" s="68"/>
      <c r="D87" s="39" t="s">
        <v>104</v>
      </c>
      <c r="E87" s="51" t="s">
        <v>111</v>
      </c>
      <c r="F87" s="38">
        <v>0</v>
      </c>
      <c r="G87" s="38">
        <v>0</v>
      </c>
      <c r="H87" s="38">
        <v>0</v>
      </c>
      <c r="I87" s="38">
        <v>312344745</v>
      </c>
      <c r="J87" s="38">
        <v>0</v>
      </c>
      <c r="K87" s="38">
        <v>312344745</v>
      </c>
      <c r="L87" s="38">
        <v>312344745</v>
      </c>
      <c r="M87" s="102">
        <v>312344745</v>
      </c>
      <c r="N87" s="41">
        <v>0</v>
      </c>
      <c r="O87" s="38">
        <v>312344745</v>
      </c>
      <c r="P87" s="38">
        <v>312344745</v>
      </c>
      <c r="Q87" s="17">
        <v>99.999978259862374</v>
      </c>
      <c r="R87" s="18">
        <v>228691437</v>
      </c>
      <c r="S87" s="41">
        <v>0</v>
      </c>
      <c r="T87" s="18">
        <f t="shared" si="4"/>
        <v>228691437</v>
      </c>
      <c r="U87" s="41">
        <v>0</v>
      </c>
    </row>
    <row r="88" spans="1:22" ht="24.75" x14ac:dyDescent="0.25">
      <c r="A88" s="68" t="s">
        <v>273</v>
      </c>
      <c r="B88" s="68"/>
      <c r="C88" s="68"/>
      <c r="D88" s="39" t="s">
        <v>105</v>
      </c>
      <c r="E88" s="51" t="s">
        <v>112</v>
      </c>
      <c r="F88" s="38">
        <v>0</v>
      </c>
      <c r="G88" s="38">
        <v>0</v>
      </c>
      <c r="H88" s="38">
        <v>0</v>
      </c>
      <c r="I88" s="38">
        <v>437454400</v>
      </c>
      <c r="J88" s="38">
        <v>0</v>
      </c>
      <c r="K88" s="38">
        <v>437454400</v>
      </c>
      <c r="L88" s="38">
        <v>437454400</v>
      </c>
      <c r="M88" s="102">
        <v>437454400</v>
      </c>
      <c r="N88" s="41">
        <v>0</v>
      </c>
      <c r="O88" s="38">
        <v>437454400</v>
      </c>
      <c r="P88" s="38">
        <v>437454400</v>
      </c>
      <c r="Q88" s="17">
        <v>99.999978259862374</v>
      </c>
      <c r="R88" s="18">
        <v>405533764</v>
      </c>
      <c r="S88" s="41">
        <v>0</v>
      </c>
      <c r="T88" s="18">
        <f t="shared" si="4"/>
        <v>405533764</v>
      </c>
      <c r="U88" s="41">
        <v>0</v>
      </c>
    </row>
    <row r="89" spans="1:22" ht="33" x14ac:dyDescent="0.25">
      <c r="A89" s="68" t="s">
        <v>274</v>
      </c>
      <c r="B89" s="68"/>
      <c r="C89" s="68"/>
      <c r="D89" s="39" t="s">
        <v>86</v>
      </c>
      <c r="E89" s="51" t="s">
        <v>113</v>
      </c>
      <c r="F89" s="38">
        <v>0</v>
      </c>
      <c r="G89" s="38">
        <v>0</v>
      </c>
      <c r="H89" s="38">
        <v>0</v>
      </c>
      <c r="I89" s="38">
        <v>1704515790</v>
      </c>
      <c r="J89" s="38">
        <v>0</v>
      </c>
      <c r="K89" s="38">
        <v>1704515790</v>
      </c>
      <c r="L89" s="38">
        <v>1704515790</v>
      </c>
      <c r="M89" s="102">
        <v>1704515790</v>
      </c>
      <c r="N89" s="41">
        <v>0</v>
      </c>
      <c r="O89" s="38">
        <v>1704515790</v>
      </c>
      <c r="P89" s="38">
        <v>1704515790</v>
      </c>
      <c r="Q89" s="17">
        <v>99.999978259862374</v>
      </c>
      <c r="R89" s="18">
        <f t="shared" si="5"/>
        <v>1704515790</v>
      </c>
      <c r="S89" s="41">
        <v>0</v>
      </c>
      <c r="T89" s="18">
        <f t="shared" si="4"/>
        <v>1704515790</v>
      </c>
      <c r="U89" s="41">
        <v>0</v>
      </c>
    </row>
    <row r="91" spans="1:22" x14ac:dyDescent="0.25">
      <c r="C91" s="73" t="s">
        <v>275</v>
      </c>
      <c r="D91" s="73"/>
      <c r="E91" s="73"/>
      <c r="F91" s="73"/>
    </row>
    <row r="93" spans="1:22" x14ac:dyDescent="0.25">
      <c r="C93" s="73" t="s">
        <v>79</v>
      </c>
      <c r="D93" s="73"/>
      <c r="E93" s="73"/>
      <c r="F93" s="73"/>
      <c r="G93" s="73"/>
      <c r="H93" s="73"/>
      <c r="I93" s="73"/>
      <c r="J93" s="73"/>
      <c r="K93" s="73"/>
      <c r="L93" s="73"/>
      <c r="M93" s="73"/>
      <c r="N93" s="73"/>
      <c r="O93" s="73"/>
      <c r="P93" s="73"/>
      <c r="Q93" s="73"/>
      <c r="R93" s="73"/>
      <c r="S93" s="73"/>
      <c r="T93" s="73"/>
      <c r="U93" s="73"/>
      <c r="V93" s="73"/>
    </row>
  </sheetData>
  <mergeCells count="98">
    <mergeCell ref="A88:C88"/>
    <mergeCell ref="A89:C89"/>
    <mergeCell ref="C91:F91"/>
    <mergeCell ref="C93:V93"/>
    <mergeCell ref="A82:C82"/>
    <mergeCell ref="A83:C83"/>
    <mergeCell ref="A84:C84"/>
    <mergeCell ref="A85:C85"/>
    <mergeCell ref="A86:C86"/>
    <mergeCell ref="A87:C87"/>
    <mergeCell ref="A76:C76"/>
    <mergeCell ref="A77:C77"/>
    <mergeCell ref="A78:C78"/>
    <mergeCell ref="A79:C79"/>
    <mergeCell ref="A80:C80"/>
    <mergeCell ref="A81:C81"/>
    <mergeCell ref="A70:C70"/>
    <mergeCell ref="A71:C71"/>
    <mergeCell ref="A72:C72"/>
    <mergeCell ref="A73:C73"/>
    <mergeCell ref="A74:C74"/>
    <mergeCell ref="A75:C75"/>
    <mergeCell ref="A64:C64"/>
    <mergeCell ref="A65:C65"/>
    <mergeCell ref="A66:C66"/>
    <mergeCell ref="A67:C67"/>
    <mergeCell ref="A68:C68"/>
    <mergeCell ref="A69:C69"/>
    <mergeCell ref="A58:C58"/>
    <mergeCell ref="A59:C59"/>
    <mergeCell ref="A60:C60"/>
    <mergeCell ref="A61:C61"/>
    <mergeCell ref="A62:C62"/>
    <mergeCell ref="A63:C63"/>
    <mergeCell ref="A52:C52"/>
    <mergeCell ref="A53:C53"/>
    <mergeCell ref="A54:C54"/>
    <mergeCell ref="A55:C55"/>
    <mergeCell ref="A56:C56"/>
    <mergeCell ref="A57:C57"/>
    <mergeCell ref="A46:C46"/>
    <mergeCell ref="A47:C47"/>
    <mergeCell ref="A48:C48"/>
    <mergeCell ref="A49:C49"/>
    <mergeCell ref="A50:C50"/>
    <mergeCell ref="A51:C51"/>
    <mergeCell ref="A40:C40"/>
    <mergeCell ref="A41:C41"/>
    <mergeCell ref="A42:C42"/>
    <mergeCell ref="A43:C43"/>
    <mergeCell ref="A44:C44"/>
    <mergeCell ref="A45:C45"/>
    <mergeCell ref="A34:C34"/>
    <mergeCell ref="A35:C35"/>
    <mergeCell ref="A36:C36"/>
    <mergeCell ref="A37:C37"/>
    <mergeCell ref="A38:C38"/>
    <mergeCell ref="A39:C39"/>
    <mergeCell ref="A28:C28"/>
    <mergeCell ref="A29:C29"/>
    <mergeCell ref="A30:C30"/>
    <mergeCell ref="A31:C31"/>
    <mergeCell ref="A32:C32"/>
    <mergeCell ref="A33:C33"/>
    <mergeCell ref="A22:C22"/>
    <mergeCell ref="A23:C23"/>
    <mergeCell ref="A24:C24"/>
    <mergeCell ref="A25:C25"/>
    <mergeCell ref="A26:C26"/>
    <mergeCell ref="A27:C27"/>
    <mergeCell ref="A16:C16"/>
    <mergeCell ref="A17:D17"/>
    <mergeCell ref="A18:C18"/>
    <mergeCell ref="A19:C19"/>
    <mergeCell ref="A20:C20"/>
    <mergeCell ref="A21:C21"/>
    <mergeCell ref="A14:C14"/>
    <mergeCell ref="F14:K14"/>
    <mergeCell ref="M14:O14"/>
    <mergeCell ref="R14:T14"/>
    <mergeCell ref="A15:C15"/>
    <mergeCell ref="G15:H15"/>
    <mergeCell ref="I15:J15"/>
    <mergeCell ref="C9:D9"/>
    <mergeCell ref="E9:F9"/>
    <mergeCell ref="C10:D10"/>
    <mergeCell ref="E10:F10"/>
    <mergeCell ref="H10:J10"/>
    <mergeCell ref="C11:D12"/>
    <mergeCell ref="E11:F12"/>
    <mergeCell ref="H11:J11"/>
    <mergeCell ref="A1:U1"/>
    <mergeCell ref="A2:F4"/>
    <mergeCell ref="G2:S4"/>
    <mergeCell ref="T3:U3"/>
    <mergeCell ref="E5:V5"/>
    <mergeCell ref="C8:D8"/>
    <mergeCell ref="E8:F8"/>
  </mergeCells>
  <pageMargins left="0.5899999737739563" right="0.5899999737739563" top="1.9999999552965164E-2" bottom="1.3333333656191826E-2" header="0.3" footer="0.3"/>
  <pageSetup paperSize="52" orientation="landscape" errors="blank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W96"/>
  <sheetViews>
    <sheetView showGridLines="0" tabSelected="1" zoomScaleNormal="100" workbookViewId="0">
      <selection activeCell="G22" sqref="G22"/>
    </sheetView>
  </sheetViews>
  <sheetFormatPr baseColWidth="10" defaultColWidth="9.140625" defaultRowHeight="15" x14ac:dyDescent="0.25"/>
  <cols>
    <col min="1" max="2" width="0.5703125" customWidth="1"/>
    <col min="3" max="3" width="8.28515625" customWidth="1"/>
    <col min="4" max="4" width="7.140625" customWidth="1"/>
    <col min="5" max="5" width="21.7109375" customWidth="1"/>
    <col min="6" max="6" width="11.42578125" customWidth="1"/>
    <col min="7" max="7" width="13.28515625" customWidth="1"/>
    <col min="8" max="8" width="13.5703125" customWidth="1"/>
    <col min="9" max="9" width="11.7109375" customWidth="1"/>
    <col min="10" max="10" width="13" customWidth="1"/>
    <col min="11" max="11" width="12" customWidth="1"/>
    <col min="12" max="12" width="13" customWidth="1"/>
    <col min="13" max="13" width="12.42578125" customWidth="1"/>
    <col min="14" max="14" width="12.7109375" customWidth="1"/>
    <col min="15" max="16" width="11.7109375" customWidth="1"/>
    <col min="17" max="17" width="8.42578125" style="109" customWidth="1"/>
    <col min="18" max="18" width="11.85546875" customWidth="1"/>
    <col min="19" max="19" width="11.5703125" customWidth="1"/>
    <col min="20" max="20" width="12.85546875" customWidth="1"/>
    <col min="21" max="21" width="12.7109375" customWidth="1"/>
    <col min="22" max="22" width="19.28515625" customWidth="1"/>
    <col min="257" max="258" width="0.5703125" customWidth="1"/>
    <col min="259" max="259" width="10.28515625" customWidth="1"/>
    <col min="260" max="260" width="4.28515625" customWidth="1"/>
    <col min="261" max="261" width="21.7109375" customWidth="1"/>
    <col min="262" max="262" width="11.42578125" customWidth="1"/>
    <col min="263" max="263" width="13.28515625" customWidth="1"/>
    <col min="264" max="264" width="13.5703125" customWidth="1"/>
    <col min="265" max="265" width="11.7109375" customWidth="1"/>
    <col min="266" max="266" width="13" customWidth="1"/>
    <col min="267" max="267" width="12" customWidth="1"/>
    <col min="268" max="268" width="13" customWidth="1"/>
    <col min="269" max="269" width="12.42578125" customWidth="1"/>
    <col min="270" max="270" width="12.7109375" customWidth="1"/>
    <col min="271" max="272" width="11.7109375" customWidth="1"/>
    <col min="273" max="273" width="8.42578125" customWidth="1"/>
    <col min="274" max="274" width="11.85546875" customWidth="1"/>
    <col min="275" max="275" width="11.5703125" customWidth="1"/>
    <col min="276" max="276" width="12.85546875" customWidth="1"/>
    <col min="277" max="277" width="12.7109375" customWidth="1"/>
    <col min="278" max="278" width="19.28515625" customWidth="1"/>
    <col min="513" max="514" width="0.5703125" customWidth="1"/>
    <col min="515" max="515" width="10.28515625" customWidth="1"/>
    <col min="516" max="516" width="4.28515625" customWidth="1"/>
    <col min="517" max="517" width="21.7109375" customWidth="1"/>
    <col min="518" max="518" width="11.42578125" customWidth="1"/>
    <col min="519" max="519" width="13.28515625" customWidth="1"/>
    <col min="520" max="520" width="13.5703125" customWidth="1"/>
    <col min="521" max="521" width="11.7109375" customWidth="1"/>
    <col min="522" max="522" width="13" customWidth="1"/>
    <col min="523" max="523" width="12" customWidth="1"/>
    <col min="524" max="524" width="13" customWidth="1"/>
    <col min="525" max="525" width="12.42578125" customWidth="1"/>
    <col min="526" max="526" width="12.7109375" customWidth="1"/>
    <col min="527" max="528" width="11.7109375" customWidth="1"/>
    <col min="529" max="529" width="8.42578125" customWidth="1"/>
    <col min="530" max="530" width="11.85546875" customWidth="1"/>
    <col min="531" max="531" width="11.5703125" customWidth="1"/>
    <col min="532" max="532" width="12.85546875" customWidth="1"/>
    <col min="533" max="533" width="12.7109375" customWidth="1"/>
    <col min="534" max="534" width="19.28515625" customWidth="1"/>
    <col min="769" max="770" width="0.5703125" customWidth="1"/>
    <col min="771" max="771" width="10.28515625" customWidth="1"/>
    <col min="772" max="772" width="4.28515625" customWidth="1"/>
    <col min="773" max="773" width="21.7109375" customWidth="1"/>
    <col min="774" max="774" width="11.42578125" customWidth="1"/>
    <col min="775" max="775" width="13.28515625" customWidth="1"/>
    <col min="776" max="776" width="13.5703125" customWidth="1"/>
    <col min="777" max="777" width="11.7109375" customWidth="1"/>
    <col min="778" max="778" width="13" customWidth="1"/>
    <col min="779" max="779" width="12" customWidth="1"/>
    <col min="780" max="780" width="13" customWidth="1"/>
    <col min="781" max="781" width="12.42578125" customWidth="1"/>
    <col min="782" max="782" width="12.7109375" customWidth="1"/>
    <col min="783" max="784" width="11.7109375" customWidth="1"/>
    <col min="785" max="785" width="8.42578125" customWidth="1"/>
    <col min="786" max="786" width="11.85546875" customWidth="1"/>
    <col min="787" max="787" width="11.5703125" customWidth="1"/>
    <col min="788" max="788" width="12.85546875" customWidth="1"/>
    <col min="789" max="789" width="12.7109375" customWidth="1"/>
    <col min="790" max="790" width="19.28515625" customWidth="1"/>
    <col min="1025" max="1026" width="0.5703125" customWidth="1"/>
    <col min="1027" max="1027" width="10.28515625" customWidth="1"/>
    <col min="1028" max="1028" width="4.28515625" customWidth="1"/>
    <col min="1029" max="1029" width="21.7109375" customWidth="1"/>
    <col min="1030" max="1030" width="11.42578125" customWidth="1"/>
    <col min="1031" max="1031" width="13.28515625" customWidth="1"/>
    <col min="1032" max="1032" width="13.5703125" customWidth="1"/>
    <col min="1033" max="1033" width="11.7109375" customWidth="1"/>
    <col min="1034" max="1034" width="13" customWidth="1"/>
    <col min="1035" max="1035" width="12" customWidth="1"/>
    <col min="1036" max="1036" width="13" customWidth="1"/>
    <col min="1037" max="1037" width="12.42578125" customWidth="1"/>
    <col min="1038" max="1038" width="12.7109375" customWidth="1"/>
    <col min="1039" max="1040" width="11.7109375" customWidth="1"/>
    <col min="1041" max="1041" width="8.42578125" customWidth="1"/>
    <col min="1042" max="1042" width="11.85546875" customWidth="1"/>
    <col min="1043" max="1043" width="11.5703125" customWidth="1"/>
    <col min="1044" max="1044" width="12.85546875" customWidth="1"/>
    <col min="1045" max="1045" width="12.7109375" customWidth="1"/>
    <col min="1046" max="1046" width="19.28515625" customWidth="1"/>
    <col min="1281" max="1282" width="0.5703125" customWidth="1"/>
    <col min="1283" max="1283" width="10.28515625" customWidth="1"/>
    <col min="1284" max="1284" width="4.28515625" customWidth="1"/>
    <col min="1285" max="1285" width="21.7109375" customWidth="1"/>
    <col min="1286" max="1286" width="11.42578125" customWidth="1"/>
    <col min="1287" max="1287" width="13.28515625" customWidth="1"/>
    <col min="1288" max="1288" width="13.5703125" customWidth="1"/>
    <col min="1289" max="1289" width="11.7109375" customWidth="1"/>
    <col min="1290" max="1290" width="13" customWidth="1"/>
    <col min="1291" max="1291" width="12" customWidth="1"/>
    <col min="1292" max="1292" width="13" customWidth="1"/>
    <col min="1293" max="1293" width="12.42578125" customWidth="1"/>
    <col min="1294" max="1294" width="12.7109375" customWidth="1"/>
    <col min="1295" max="1296" width="11.7109375" customWidth="1"/>
    <col min="1297" max="1297" width="8.42578125" customWidth="1"/>
    <col min="1298" max="1298" width="11.85546875" customWidth="1"/>
    <col min="1299" max="1299" width="11.5703125" customWidth="1"/>
    <col min="1300" max="1300" width="12.85546875" customWidth="1"/>
    <col min="1301" max="1301" width="12.7109375" customWidth="1"/>
    <col min="1302" max="1302" width="19.28515625" customWidth="1"/>
    <col min="1537" max="1538" width="0.5703125" customWidth="1"/>
    <col min="1539" max="1539" width="10.28515625" customWidth="1"/>
    <col min="1540" max="1540" width="4.28515625" customWidth="1"/>
    <col min="1541" max="1541" width="21.7109375" customWidth="1"/>
    <col min="1542" max="1542" width="11.42578125" customWidth="1"/>
    <col min="1543" max="1543" width="13.28515625" customWidth="1"/>
    <col min="1544" max="1544" width="13.5703125" customWidth="1"/>
    <col min="1545" max="1545" width="11.7109375" customWidth="1"/>
    <col min="1546" max="1546" width="13" customWidth="1"/>
    <col min="1547" max="1547" width="12" customWidth="1"/>
    <col min="1548" max="1548" width="13" customWidth="1"/>
    <col min="1549" max="1549" width="12.42578125" customWidth="1"/>
    <col min="1550" max="1550" width="12.7109375" customWidth="1"/>
    <col min="1551" max="1552" width="11.7109375" customWidth="1"/>
    <col min="1553" max="1553" width="8.42578125" customWidth="1"/>
    <col min="1554" max="1554" width="11.85546875" customWidth="1"/>
    <col min="1555" max="1555" width="11.5703125" customWidth="1"/>
    <col min="1556" max="1556" width="12.85546875" customWidth="1"/>
    <col min="1557" max="1557" width="12.7109375" customWidth="1"/>
    <col min="1558" max="1558" width="19.28515625" customWidth="1"/>
    <col min="1793" max="1794" width="0.5703125" customWidth="1"/>
    <col min="1795" max="1795" width="10.28515625" customWidth="1"/>
    <col min="1796" max="1796" width="4.28515625" customWidth="1"/>
    <col min="1797" max="1797" width="21.7109375" customWidth="1"/>
    <col min="1798" max="1798" width="11.42578125" customWidth="1"/>
    <col min="1799" max="1799" width="13.28515625" customWidth="1"/>
    <col min="1800" max="1800" width="13.5703125" customWidth="1"/>
    <col min="1801" max="1801" width="11.7109375" customWidth="1"/>
    <col min="1802" max="1802" width="13" customWidth="1"/>
    <col min="1803" max="1803" width="12" customWidth="1"/>
    <col min="1804" max="1804" width="13" customWidth="1"/>
    <col min="1805" max="1805" width="12.42578125" customWidth="1"/>
    <col min="1806" max="1806" width="12.7109375" customWidth="1"/>
    <col min="1807" max="1808" width="11.7109375" customWidth="1"/>
    <col min="1809" max="1809" width="8.42578125" customWidth="1"/>
    <col min="1810" max="1810" width="11.85546875" customWidth="1"/>
    <col min="1811" max="1811" width="11.5703125" customWidth="1"/>
    <col min="1812" max="1812" width="12.85546875" customWidth="1"/>
    <col min="1813" max="1813" width="12.7109375" customWidth="1"/>
    <col min="1814" max="1814" width="19.28515625" customWidth="1"/>
    <col min="2049" max="2050" width="0.5703125" customWidth="1"/>
    <col min="2051" max="2051" width="10.28515625" customWidth="1"/>
    <col min="2052" max="2052" width="4.28515625" customWidth="1"/>
    <col min="2053" max="2053" width="21.7109375" customWidth="1"/>
    <col min="2054" max="2054" width="11.42578125" customWidth="1"/>
    <col min="2055" max="2055" width="13.28515625" customWidth="1"/>
    <col min="2056" max="2056" width="13.5703125" customWidth="1"/>
    <col min="2057" max="2057" width="11.7109375" customWidth="1"/>
    <col min="2058" max="2058" width="13" customWidth="1"/>
    <col min="2059" max="2059" width="12" customWidth="1"/>
    <col min="2060" max="2060" width="13" customWidth="1"/>
    <col min="2061" max="2061" width="12.42578125" customWidth="1"/>
    <col min="2062" max="2062" width="12.7109375" customWidth="1"/>
    <col min="2063" max="2064" width="11.7109375" customWidth="1"/>
    <col min="2065" max="2065" width="8.42578125" customWidth="1"/>
    <col min="2066" max="2066" width="11.85546875" customWidth="1"/>
    <col min="2067" max="2067" width="11.5703125" customWidth="1"/>
    <col min="2068" max="2068" width="12.85546875" customWidth="1"/>
    <col min="2069" max="2069" width="12.7109375" customWidth="1"/>
    <col min="2070" max="2070" width="19.28515625" customWidth="1"/>
    <col min="2305" max="2306" width="0.5703125" customWidth="1"/>
    <col min="2307" max="2307" width="10.28515625" customWidth="1"/>
    <col min="2308" max="2308" width="4.28515625" customWidth="1"/>
    <col min="2309" max="2309" width="21.7109375" customWidth="1"/>
    <col min="2310" max="2310" width="11.42578125" customWidth="1"/>
    <col min="2311" max="2311" width="13.28515625" customWidth="1"/>
    <col min="2312" max="2312" width="13.5703125" customWidth="1"/>
    <col min="2313" max="2313" width="11.7109375" customWidth="1"/>
    <col min="2314" max="2314" width="13" customWidth="1"/>
    <col min="2315" max="2315" width="12" customWidth="1"/>
    <col min="2316" max="2316" width="13" customWidth="1"/>
    <col min="2317" max="2317" width="12.42578125" customWidth="1"/>
    <col min="2318" max="2318" width="12.7109375" customWidth="1"/>
    <col min="2319" max="2320" width="11.7109375" customWidth="1"/>
    <col min="2321" max="2321" width="8.42578125" customWidth="1"/>
    <col min="2322" max="2322" width="11.85546875" customWidth="1"/>
    <col min="2323" max="2323" width="11.5703125" customWidth="1"/>
    <col min="2324" max="2324" width="12.85546875" customWidth="1"/>
    <col min="2325" max="2325" width="12.7109375" customWidth="1"/>
    <col min="2326" max="2326" width="19.28515625" customWidth="1"/>
    <col min="2561" max="2562" width="0.5703125" customWidth="1"/>
    <col min="2563" max="2563" width="10.28515625" customWidth="1"/>
    <col min="2564" max="2564" width="4.28515625" customWidth="1"/>
    <col min="2565" max="2565" width="21.7109375" customWidth="1"/>
    <col min="2566" max="2566" width="11.42578125" customWidth="1"/>
    <col min="2567" max="2567" width="13.28515625" customWidth="1"/>
    <col min="2568" max="2568" width="13.5703125" customWidth="1"/>
    <col min="2569" max="2569" width="11.7109375" customWidth="1"/>
    <col min="2570" max="2570" width="13" customWidth="1"/>
    <col min="2571" max="2571" width="12" customWidth="1"/>
    <col min="2572" max="2572" width="13" customWidth="1"/>
    <col min="2573" max="2573" width="12.42578125" customWidth="1"/>
    <col min="2574" max="2574" width="12.7109375" customWidth="1"/>
    <col min="2575" max="2576" width="11.7109375" customWidth="1"/>
    <col min="2577" max="2577" width="8.42578125" customWidth="1"/>
    <col min="2578" max="2578" width="11.85546875" customWidth="1"/>
    <col min="2579" max="2579" width="11.5703125" customWidth="1"/>
    <col min="2580" max="2580" width="12.85546875" customWidth="1"/>
    <col min="2581" max="2581" width="12.7109375" customWidth="1"/>
    <col min="2582" max="2582" width="19.28515625" customWidth="1"/>
    <col min="2817" max="2818" width="0.5703125" customWidth="1"/>
    <col min="2819" max="2819" width="10.28515625" customWidth="1"/>
    <col min="2820" max="2820" width="4.28515625" customWidth="1"/>
    <col min="2821" max="2821" width="21.7109375" customWidth="1"/>
    <col min="2822" max="2822" width="11.42578125" customWidth="1"/>
    <col min="2823" max="2823" width="13.28515625" customWidth="1"/>
    <col min="2824" max="2824" width="13.5703125" customWidth="1"/>
    <col min="2825" max="2825" width="11.7109375" customWidth="1"/>
    <col min="2826" max="2826" width="13" customWidth="1"/>
    <col min="2827" max="2827" width="12" customWidth="1"/>
    <col min="2828" max="2828" width="13" customWidth="1"/>
    <col min="2829" max="2829" width="12.42578125" customWidth="1"/>
    <col min="2830" max="2830" width="12.7109375" customWidth="1"/>
    <col min="2831" max="2832" width="11.7109375" customWidth="1"/>
    <col min="2833" max="2833" width="8.42578125" customWidth="1"/>
    <col min="2834" max="2834" width="11.85546875" customWidth="1"/>
    <col min="2835" max="2835" width="11.5703125" customWidth="1"/>
    <col min="2836" max="2836" width="12.85546875" customWidth="1"/>
    <col min="2837" max="2837" width="12.7109375" customWidth="1"/>
    <col min="2838" max="2838" width="19.28515625" customWidth="1"/>
    <col min="3073" max="3074" width="0.5703125" customWidth="1"/>
    <col min="3075" max="3075" width="10.28515625" customWidth="1"/>
    <col min="3076" max="3076" width="4.28515625" customWidth="1"/>
    <col min="3077" max="3077" width="21.7109375" customWidth="1"/>
    <col min="3078" max="3078" width="11.42578125" customWidth="1"/>
    <col min="3079" max="3079" width="13.28515625" customWidth="1"/>
    <col min="3080" max="3080" width="13.5703125" customWidth="1"/>
    <col min="3081" max="3081" width="11.7109375" customWidth="1"/>
    <col min="3082" max="3082" width="13" customWidth="1"/>
    <col min="3083" max="3083" width="12" customWidth="1"/>
    <col min="3084" max="3084" width="13" customWidth="1"/>
    <col min="3085" max="3085" width="12.42578125" customWidth="1"/>
    <col min="3086" max="3086" width="12.7109375" customWidth="1"/>
    <col min="3087" max="3088" width="11.7109375" customWidth="1"/>
    <col min="3089" max="3089" width="8.42578125" customWidth="1"/>
    <col min="3090" max="3090" width="11.85546875" customWidth="1"/>
    <col min="3091" max="3091" width="11.5703125" customWidth="1"/>
    <col min="3092" max="3092" width="12.85546875" customWidth="1"/>
    <col min="3093" max="3093" width="12.7109375" customWidth="1"/>
    <col min="3094" max="3094" width="19.28515625" customWidth="1"/>
    <col min="3329" max="3330" width="0.5703125" customWidth="1"/>
    <col min="3331" max="3331" width="10.28515625" customWidth="1"/>
    <col min="3332" max="3332" width="4.28515625" customWidth="1"/>
    <col min="3333" max="3333" width="21.7109375" customWidth="1"/>
    <col min="3334" max="3334" width="11.42578125" customWidth="1"/>
    <col min="3335" max="3335" width="13.28515625" customWidth="1"/>
    <col min="3336" max="3336" width="13.5703125" customWidth="1"/>
    <col min="3337" max="3337" width="11.7109375" customWidth="1"/>
    <col min="3338" max="3338" width="13" customWidth="1"/>
    <col min="3339" max="3339" width="12" customWidth="1"/>
    <col min="3340" max="3340" width="13" customWidth="1"/>
    <col min="3341" max="3341" width="12.42578125" customWidth="1"/>
    <col min="3342" max="3342" width="12.7109375" customWidth="1"/>
    <col min="3343" max="3344" width="11.7109375" customWidth="1"/>
    <col min="3345" max="3345" width="8.42578125" customWidth="1"/>
    <col min="3346" max="3346" width="11.85546875" customWidth="1"/>
    <col min="3347" max="3347" width="11.5703125" customWidth="1"/>
    <col min="3348" max="3348" width="12.85546875" customWidth="1"/>
    <col min="3349" max="3349" width="12.7109375" customWidth="1"/>
    <col min="3350" max="3350" width="19.28515625" customWidth="1"/>
    <col min="3585" max="3586" width="0.5703125" customWidth="1"/>
    <col min="3587" max="3587" width="10.28515625" customWidth="1"/>
    <col min="3588" max="3588" width="4.28515625" customWidth="1"/>
    <col min="3589" max="3589" width="21.7109375" customWidth="1"/>
    <col min="3590" max="3590" width="11.42578125" customWidth="1"/>
    <col min="3591" max="3591" width="13.28515625" customWidth="1"/>
    <col min="3592" max="3592" width="13.5703125" customWidth="1"/>
    <col min="3593" max="3593" width="11.7109375" customWidth="1"/>
    <col min="3594" max="3594" width="13" customWidth="1"/>
    <col min="3595" max="3595" width="12" customWidth="1"/>
    <col min="3596" max="3596" width="13" customWidth="1"/>
    <col min="3597" max="3597" width="12.42578125" customWidth="1"/>
    <col min="3598" max="3598" width="12.7109375" customWidth="1"/>
    <col min="3599" max="3600" width="11.7109375" customWidth="1"/>
    <col min="3601" max="3601" width="8.42578125" customWidth="1"/>
    <col min="3602" max="3602" width="11.85546875" customWidth="1"/>
    <col min="3603" max="3603" width="11.5703125" customWidth="1"/>
    <col min="3604" max="3604" width="12.85546875" customWidth="1"/>
    <col min="3605" max="3605" width="12.7109375" customWidth="1"/>
    <col min="3606" max="3606" width="19.28515625" customWidth="1"/>
    <col min="3841" max="3842" width="0.5703125" customWidth="1"/>
    <col min="3843" max="3843" width="10.28515625" customWidth="1"/>
    <col min="3844" max="3844" width="4.28515625" customWidth="1"/>
    <col min="3845" max="3845" width="21.7109375" customWidth="1"/>
    <col min="3846" max="3846" width="11.42578125" customWidth="1"/>
    <col min="3847" max="3847" width="13.28515625" customWidth="1"/>
    <col min="3848" max="3848" width="13.5703125" customWidth="1"/>
    <col min="3849" max="3849" width="11.7109375" customWidth="1"/>
    <col min="3850" max="3850" width="13" customWidth="1"/>
    <col min="3851" max="3851" width="12" customWidth="1"/>
    <col min="3852" max="3852" width="13" customWidth="1"/>
    <col min="3853" max="3853" width="12.42578125" customWidth="1"/>
    <col min="3854" max="3854" width="12.7109375" customWidth="1"/>
    <col min="3855" max="3856" width="11.7109375" customWidth="1"/>
    <col min="3857" max="3857" width="8.42578125" customWidth="1"/>
    <col min="3858" max="3858" width="11.85546875" customWidth="1"/>
    <col min="3859" max="3859" width="11.5703125" customWidth="1"/>
    <col min="3860" max="3860" width="12.85546875" customWidth="1"/>
    <col min="3861" max="3861" width="12.7109375" customWidth="1"/>
    <col min="3862" max="3862" width="19.28515625" customWidth="1"/>
    <col min="4097" max="4098" width="0.5703125" customWidth="1"/>
    <col min="4099" max="4099" width="10.28515625" customWidth="1"/>
    <col min="4100" max="4100" width="4.28515625" customWidth="1"/>
    <col min="4101" max="4101" width="21.7109375" customWidth="1"/>
    <col min="4102" max="4102" width="11.42578125" customWidth="1"/>
    <col min="4103" max="4103" width="13.28515625" customWidth="1"/>
    <col min="4104" max="4104" width="13.5703125" customWidth="1"/>
    <col min="4105" max="4105" width="11.7109375" customWidth="1"/>
    <col min="4106" max="4106" width="13" customWidth="1"/>
    <col min="4107" max="4107" width="12" customWidth="1"/>
    <col min="4108" max="4108" width="13" customWidth="1"/>
    <col min="4109" max="4109" width="12.42578125" customWidth="1"/>
    <col min="4110" max="4110" width="12.7109375" customWidth="1"/>
    <col min="4111" max="4112" width="11.7109375" customWidth="1"/>
    <col min="4113" max="4113" width="8.42578125" customWidth="1"/>
    <col min="4114" max="4114" width="11.85546875" customWidth="1"/>
    <col min="4115" max="4115" width="11.5703125" customWidth="1"/>
    <col min="4116" max="4116" width="12.85546875" customWidth="1"/>
    <col min="4117" max="4117" width="12.7109375" customWidth="1"/>
    <col min="4118" max="4118" width="19.28515625" customWidth="1"/>
    <col min="4353" max="4354" width="0.5703125" customWidth="1"/>
    <col min="4355" max="4355" width="10.28515625" customWidth="1"/>
    <col min="4356" max="4356" width="4.28515625" customWidth="1"/>
    <col min="4357" max="4357" width="21.7109375" customWidth="1"/>
    <col min="4358" max="4358" width="11.42578125" customWidth="1"/>
    <col min="4359" max="4359" width="13.28515625" customWidth="1"/>
    <col min="4360" max="4360" width="13.5703125" customWidth="1"/>
    <col min="4361" max="4361" width="11.7109375" customWidth="1"/>
    <col min="4362" max="4362" width="13" customWidth="1"/>
    <col min="4363" max="4363" width="12" customWidth="1"/>
    <col min="4364" max="4364" width="13" customWidth="1"/>
    <col min="4365" max="4365" width="12.42578125" customWidth="1"/>
    <col min="4366" max="4366" width="12.7109375" customWidth="1"/>
    <col min="4367" max="4368" width="11.7109375" customWidth="1"/>
    <col min="4369" max="4369" width="8.42578125" customWidth="1"/>
    <col min="4370" max="4370" width="11.85546875" customWidth="1"/>
    <col min="4371" max="4371" width="11.5703125" customWidth="1"/>
    <col min="4372" max="4372" width="12.85546875" customWidth="1"/>
    <col min="4373" max="4373" width="12.7109375" customWidth="1"/>
    <col min="4374" max="4374" width="19.28515625" customWidth="1"/>
    <col min="4609" max="4610" width="0.5703125" customWidth="1"/>
    <col min="4611" max="4611" width="10.28515625" customWidth="1"/>
    <col min="4612" max="4612" width="4.28515625" customWidth="1"/>
    <col min="4613" max="4613" width="21.7109375" customWidth="1"/>
    <col min="4614" max="4614" width="11.42578125" customWidth="1"/>
    <col min="4615" max="4615" width="13.28515625" customWidth="1"/>
    <col min="4616" max="4616" width="13.5703125" customWidth="1"/>
    <col min="4617" max="4617" width="11.7109375" customWidth="1"/>
    <col min="4618" max="4618" width="13" customWidth="1"/>
    <col min="4619" max="4619" width="12" customWidth="1"/>
    <col min="4620" max="4620" width="13" customWidth="1"/>
    <col min="4621" max="4621" width="12.42578125" customWidth="1"/>
    <col min="4622" max="4622" width="12.7109375" customWidth="1"/>
    <col min="4623" max="4624" width="11.7109375" customWidth="1"/>
    <col min="4625" max="4625" width="8.42578125" customWidth="1"/>
    <col min="4626" max="4626" width="11.85546875" customWidth="1"/>
    <col min="4627" max="4627" width="11.5703125" customWidth="1"/>
    <col min="4628" max="4628" width="12.85546875" customWidth="1"/>
    <col min="4629" max="4629" width="12.7109375" customWidth="1"/>
    <col min="4630" max="4630" width="19.28515625" customWidth="1"/>
    <col min="4865" max="4866" width="0.5703125" customWidth="1"/>
    <col min="4867" max="4867" width="10.28515625" customWidth="1"/>
    <col min="4868" max="4868" width="4.28515625" customWidth="1"/>
    <col min="4869" max="4869" width="21.7109375" customWidth="1"/>
    <col min="4870" max="4870" width="11.42578125" customWidth="1"/>
    <col min="4871" max="4871" width="13.28515625" customWidth="1"/>
    <col min="4872" max="4872" width="13.5703125" customWidth="1"/>
    <col min="4873" max="4873" width="11.7109375" customWidth="1"/>
    <col min="4874" max="4874" width="13" customWidth="1"/>
    <col min="4875" max="4875" width="12" customWidth="1"/>
    <col min="4876" max="4876" width="13" customWidth="1"/>
    <col min="4877" max="4877" width="12.42578125" customWidth="1"/>
    <col min="4878" max="4878" width="12.7109375" customWidth="1"/>
    <col min="4879" max="4880" width="11.7109375" customWidth="1"/>
    <col min="4881" max="4881" width="8.42578125" customWidth="1"/>
    <col min="4882" max="4882" width="11.85546875" customWidth="1"/>
    <col min="4883" max="4883" width="11.5703125" customWidth="1"/>
    <col min="4884" max="4884" width="12.85546875" customWidth="1"/>
    <col min="4885" max="4885" width="12.7109375" customWidth="1"/>
    <col min="4886" max="4886" width="19.28515625" customWidth="1"/>
    <col min="5121" max="5122" width="0.5703125" customWidth="1"/>
    <col min="5123" max="5123" width="10.28515625" customWidth="1"/>
    <col min="5124" max="5124" width="4.28515625" customWidth="1"/>
    <col min="5125" max="5125" width="21.7109375" customWidth="1"/>
    <col min="5126" max="5126" width="11.42578125" customWidth="1"/>
    <col min="5127" max="5127" width="13.28515625" customWidth="1"/>
    <col min="5128" max="5128" width="13.5703125" customWidth="1"/>
    <col min="5129" max="5129" width="11.7109375" customWidth="1"/>
    <col min="5130" max="5130" width="13" customWidth="1"/>
    <col min="5131" max="5131" width="12" customWidth="1"/>
    <col min="5132" max="5132" width="13" customWidth="1"/>
    <col min="5133" max="5133" width="12.42578125" customWidth="1"/>
    <col min="5134" max="5134" width="12.7109375" customWidth="1"/>
    <col min="5135" max="5136" width="11.7109375" customWidth="1"/>
    <col min="5137" max="5137" width="8.42578125" customWidth="1"/>
    <col min="5138" max="5138" width="11.85546875" customWidth="1"/>
    <col min="5139" max="5139" width="11.5703125" customWidth="1"/>
    <col min="5140" max="5140" width="12.85546875" customWidth="1"/>
    <col min="5141" max="5141" width="12.7109375" customWidth="1"/>
    <col min="5142" max="5142" width="19.28515625" customWidth="1"/>
    <col min="5377" max="5378" width="0.5703125" customWidth="1"/>
    <col min="5379" max="5379" width="10.28515625" customWidth="1"/>
    <col min="5380" max="5380" width="4.28515625" customWidth="1"/>
    <col min="5381" max="5381" width="21.7109375" customWidth="1"/>
    <col min="5382" max="5382" width="11.42578125" customWidth="1"/>
    <col min="5383" max="5383" width="13.28515625" customWidth="1"/>
    <col min="5384" max="5384" width="13.5703125" customWidth="1"/>
    <col min="5385" max="5385" width="11.7109375" customWidth="1"/>
    <col min="5386" max="5386" width="13" customWidth="1"/>
    <col min="5387" max="5387" width="12" customWidth="1"/>
    <col min="5388" max="5388" width="13" customWidth="1"/>
    <col min="5389" max="5389" width="12.42578125" customWidth="1"/>
    <col min="5390" max="5390" width="12.7109375" customWidth="1"/>
    <col min="5391" max="5392" width="11.7109375" customWidth="1"/>
    <col min="5393" max="5393" width="8.42578125" customWidth="1"/>
    <col min="5394" max="5394" width="11.85546875" customWidth="1"/>
    <col min="5395" max="5395" width="11.5703125" customWidth="1"/>
    <col min="5396" max="5396" width="12.85546875" customWidth="1"/>
    <col min="5397" max="5397" width="12.7109375" customWidth="1"/>
    <col min="5398" max="5398" width="19.28515625" customWidth="1"/>
    <col min="5633" max="5634" width="0.5703125" customWidth="1"/>
    <col min="5635" max="5635" width="10.28515625" customWidth="1"/>
    <col min="5636" max="5636" width="4.28515625" customWidth="1"/>
    <col min="5637" max="5637" width="21.7109375" customWidth="1"/>
    <col min="5638" max="5638" width="11.42578125" customWidth="1"/>
    <col min="5639" max="5639" width="13.28515625" customWidth="1"/>
    <col min="5640" max="5640" width="13.5703125" customWidth="1"/>
    <col min="5641" max="5641" width="11.7109375" customWidth="1"/>
    <col min="5642" max="5642" width="13" customWidth="1"/>
    <col min="5643" max="5643" width="12" customWidth="1"/>
    <col min="5644" max="5644" width="13" customWidth="1"/>
    <col min="5645" max="5645" width="12.42578125" customWidth="1"/>
    <col min="5646" max="5646" width="12.7109375" customWidth="1"/>
    <col min="5647" max="5648" width="11.7109375" customWidth="1"/>
    <col min="5649" max="5649" width="8.42578125" customWidth="1"/>
    <col min="5650" max="5650" width="11.85546875" customWidth="1"/>
    <col min="5651" max="5651" width="11.5703125" customWidth="1"/>
    <col min="5652" max="5652" width="12.85546875" customWidth="1"/>
    <col min="5653" max="5653" width="12.7109375" customWidth="1"/>
    <col min="5654" max="5654" width="19.28515625" customWidth="1"/>
    <col min="5889" max="5890" width="0.5703125" customWidth="1"/>
    <col min="5891" max="5891" width="10.28515625" customWidth="1"/>
    <col min="5892" max="5892" width="4.28515625" customWidth="1"/>
    <col min="5893" max="5893" width="21.7109375" customWidth="1"/>
    <col min="5894" max="5894" width="11.42578125" customWidth="1"/>
    <col min="5895" max="5895" width="13.28515625" customWidth="1"/>
    <col min="5896" max="5896" width="13.5703125" customWidth="1"/>
    <col min="5897" max="5897" width="11.7109375" customWidth="1"/>
    <col min="5898" max="5898" width="13" customWidth="1"/>
    <col min="5899" max="5899" width="12" customWidth="1"/>
    <col min="5900" max="5900" width="13" customWidth="1"/>
    <col min="5901" max="5901" width="12.42578125" customWidth="1"/>
    <col min="5902" max="5902" width="12.7109375" customWidth="1"/>
    <col min="5903" max="5904" width="11.7109375" customWidth="1"/>
    <col min="5905" max="5905" width="8.42578125" customWidth="1"/>
    <col min="5906" max="5906" width="11.85546875" customWidth="1"/>
    <col min="5907" max="5907" width="11.5703125" customWidth="1"/>
    <col min="5908" max="5908" width="12.85546875" customWidth="1"/>
    <col min="5909" max="5909" width="12.7109375" customWidth="1"/>
    <col min="5910" max="5910" width="19.28515625" customWidth="1"/>
    <col min="6145" max="6146" width="0.5703125" customWidth="1"/>
    <col min="6147" max="6147" width="10.28515625" customWidth="1"/>
    <col min="6148" max="6148" width="4.28515625" customWidth="1"/>
    <col min="6149" max="6149" width="21.7109375" customWidth="1"/>
    <col min="6150" max="6150" width="11.42578125" customWidth="1"/>
    <col min="6151" max="6151" width="13.28515625" customWidth="1"/>
    <col min="6152" max="6152" width="13.5703125" customWidth="1"/>
    <col min="6153" max="6153" width="11.7109375" customWidth="1"/>
    <col min="6154" max="6154" width="13" customWidth="1"/>
    <col min="6155" max="6155" width="12" customWidth="1"/>
    <col min="6156" max="6156" width="13" customWidth="1"/>
    <col min="6157" max="6157" width="12.42578125" customWidth="1"/>
    <col min="6158" max="6158" width="12.7109375" customWidth="1"/>
    <col min="6159" max="6160" width="11.7109375" customWidth="1"/>
    <col min="6161" max="6161" width="8.42578125" customWidth="1"/>
    <col min="6162" max="6162" width="11.85546875" customWidth="1"/>
    <col min="6163" max="6163" width="11.5703125" customWidth="1"/>
    <col min="6164" max="6164" width="12.85546875" customWidth="1"/>
    <col min="6165" max="6165" width="12.7109375" customWidth="1"/>
    <col min="6166" max="6166" width="19.28515625" customWidth="1"/>
    <col min="6401" max="6402" width="0.5703125" customWidth="1"/>
    <col min="6403" max="6403" width="10.28515625" customWidth="1"/>
    <col min="6404" max="6404" width="4.28515625" customWidth="1"/>
    <col min="6405" max="6405" width="21.7109375" customWidth="1"/>
    <col min="6406" max="6406" width="11.42578125" customWidth="1"/>
    <col min="6407" max="6407" width="13.28515625" customWidth="1"/>
    <col min="6408" max="6408" width="13.5703125" customWidth="1"/>
    <col min="6409" max="6409" width="11.7109375" customWidth="1"/>
    <col min="6410" max="6410" width="13" customWidth="1"/>
    <col min="6411" max="6411" width="12" customWidth="1"/>
    <col min="6412" max="6412" width="13" customWidth="1"/>
    <col min="6413" max="6413" width="12.42578125" customWidth="1"/>
    <col min="6414" max="6414" width="12.7109375" customWidth="1"/>
    <col min="6415" max="6416" width="11.7109375" customWidth="1"/>
    <col min="6417" max="6417" width="8.42578125" customWidth="1"/>
    <col min="6418" max="6418" width="11.85546875" customWidth="1"/>
    <col min="6419" max="6419" width="11.5703125" customWidth="1"/>
    <col min="6420" max="6420" width="12.85546875" customWidth="1"/>
    <col min="6421" max="6421" width="12.7109375" customWidth="1"/>
    <col min="6422" max="6422" width="19.28515625" customWidth="1"/>
    <col min="6657" max="6658" width="0.5703125" customWidth="1"/>
    <col min="6659" max="6659" width="10.28515625" customWidth="1"/>
    <col min="6660" max="6660" width="4.28515625" customWidth="1"/>
    <col min="6661" max="6661" width="21.7109375" customWidth="1"/>
    <col min="6662" max="6662" width="11.42578125" customWidth="1"/>
    <col min="6663" max="6663" width="13.28515625" customWidth="1"/>
    <col min="6664" max="6664" width="13.5703125" customWidth="1"/>
    <col min="6665" max="6665" width="11.7109375" customWidth="1"/>
    <col min="6666" max="6666" width="13" customWidth="1"/>
    <col min="6667" max="6667" width="12" customWidth="1"/>
    <col min="6668" max="6668" width="13" customWidth="1"/>
    <col min="6669" max="6669" width="12.42578125" customWidth="1"/>
    <col min="6670" max="6670" width="12.7109375" customWidth="1"/>
    <col min="6671" max="6672" width="11.7109375" customWidth="1"/>
    <col min="6673" max="6673" width="8.42578125" customWidth="1"/>
    <col min="6674" max="6674" width="11.85546875" customWidth="1"/>
    <col min="6675" max="6675" width="11.5703125" customWidth="1"/>
    <col min="6676" max="6676" width="12.85546875" customWidth="1"/>
    <col min="6677" max="6677" width="12.7109375" customWidth="1"/>
    <col min="6678" max="6678" width="19.28515625" customWidth="1"/>
    <col min="6913" max="6914" width="0.5703125" customWidth="1"/>
    <col min="6915" max="6915" width="10.28515625" customWidth="1"/>
    <col min="6916" max="6916" width="4.28515625" customWidth="1"/>
    <col min="6917" max="6917" width="21.7109375" customWidth="1"/>
    <col min="6918" max="6918" width="11.42578125" customWidth="1"/>
    <col min="6919" max="6919" width="13.28515625" customWidth="1"/>
    <col min="6920" max="6920" width="13.5703125" customWidth="1"/>
    <col min="6921" max="6921" width="11.7109375" customWidth="1"/>
    <col min="6922" max="6922" width="13" customWidth="1"/>
    <col min="6923" max="6923" width="12" customWidth="1"/>
    <col min="6924" max="6924" width="13" customWidth="1"/>
    <col min="6925" max="6925" width="12.42578125" customWidth="1"/>
    <col min="6926" max="6926" width="12.7109375" customWidth="1"/>
    <col min="6927" max="6928" width="11.7109375" customWidth="1"/>
    <col min="6929" max="6929" width="8.42578125" customWidth="1"/>
    <col min="6930" max="6930" width="11.85546875" customWidth="1"/>
    <col min="6931" max="6931" width="11.5703125" customWidth="1"/>
    <col min="6932" max="6932" width="12.85546875" customWidth="1"/>
    <col min="6933" max="6933" width="12.7109375" customWidth="1"/>
    <col min="6934" max="6934" width="19.28515625" customWidth="1"/>
    <col min="7169" max="7170" width="0.5703125" customWidth="1"/>
    <col min="7171" max="7171" width="10.28515625" customWidth="1"/>
    <col min="7172" max="7172" width="4.28515625" customWidth="1"/>
    <col min="7173" max="7173" width="21.7109375" customWidth="1"/>
    <col min="7174" max="7174" width="11.42578125" customWidth="1"/>
    <col min="7175" max="7175" width="13.28515625" customWidth="1"/>
    <col min="7176" max="7176" width="13.5703125" customWidth="1"/>
    <col min="7177" max="7177" width="11.7109375" customWidth="1"/>
    <col min="7178" max="7178" width="13" customWidth="1"/>
    <col min="7179" max="7179" width="12" customWidth="1"/>
    <col min="7180" max="7180" width="13" customWidth="1"/>
    <col min="7181" max="7181" width="12.42578125" customWidth="1"/>
    <col min="7182" max="7182" width="12.7109375" customWidth="1"/>
    <col min="7183" max="7184" width="11.7109375" customWidth="1"/>
    <col min="7185" max="7185" width="8.42578125" customWidth="1"/>
    <col min="7186" max="7186" width="11.85546875" customWidth="1"/>
    <col min="7187" max="7187" width="11.5703125" customWidth="1"/>
    <col min="7188" max="7188" width="12.85546875" customWidth="1"/>
    <col min="7189" max="7189" width="12.7109375" customWidth="1"/>
    <col min="7190" max="7190" width="19.28515625" customWidth="1"/>
    <col min="7425" max="7426" width="0.5703125" customWidth="1"/>
    <col min="7427" max="7427" width="10.28515625" customWidth="1"/>
    <col min="7428" max="7428" width="4.28515625" customWidth="1"/>
    <col min="7429" max="7429" width="21.7109375" customWidth="1"/>
    <col min="7430" max="7430" width="11.42578125" customWidth="1"/>
    <col min="7431" max="7431" width="13.28515625" customWidth="1"/>
    <col min="7432" max="7432" width="13.5703125" customWidth="1"/>
    <col min="7433" max="7433" width="11.7109375" customWidth="1"/>
    <col min="7434" max="7434" width="13" customWidth="1"/>
    <col min="7435" max="7435" width="12" customWidth="1"/>
    <col min="7436" max="7436" width="13" customWidth="1"/>
    <col min="7437" max="7437" width="12.42578125" customWidth="1"/>
    <col min="7438" max="7438" width="12.7109375" customWidth="1"/>
    <col min="7439" max="7440" width="11.7109375" customWidth="1"/>
    <col min="7441" max="7441" width="8.42578125" customWidth="1"/>
    <col min="7442" max="7442" width="11.85546875" customWidth="1"/>
    <col min="7443" max="7443" width="11.5703125" customWidth="1"/>
    <col min="7444" max="7444" width="12.85546875" customWidth="1"/>
    <col min="7445" max="7445" width="12.7109375" customWidth="1"/>
    <col min="7446" max="7446" width="19.28515625" customWidth="1"/>
    <col min="7681" max="7682" width="0.5703125" customWidth="1"/>
    <col min="7683" max="7683" width="10.28515625" customWidth="1"/>
    <col min="7684" max="7684" width="4.28515625" customWidth="1"/>
    <col min="7685" max="7685" width="21.7109375" customWidth="1"/>
    <col min="7686" max="7686" width="11.42578125" customWidth="1"/>
    <col min="7687" max="7687" width="13.28515625" customWidth="1"/>
    <col min="7688" max="7688" width="13.5703125" customWidth="1"/>
    <col min="7689" max="7689" width="11.7109375" customWidth="1"/>
    <col min="7690" max="7690" width="13" customWidth="1"/>
    <col min="7691" max="7691" width="12" customWidth="1"/>
    <col min="7692" max="7692" width="13" customWidth="1"/>
    <col min="7693" max="7693" width="12.42578125" customWidth="1"/>
    <col min="7694" max="7694" width="12.7109375" customWidth="1"/>
    <col min="7695" max="7696" width="11.7109375" customWidth="1"/>
    <col min="7697" max="7697" width="8.42578125" customWidth="1"/>
    <col min="7698" max="7698" width="11.85546875" customWidth="1"/>
    <col min="7699" max="7699" width="11.5703125" customWidth="1"/>
    <col min="7700" max="7700" width="12.85546875" customWidth="1"/>
    <col min="7701" max="7701" width="12.7109375" customWidth="1"/>
    <col min="7702" max="7702" width="19.28515625" customWidth="1"/>
    <col min="7937" max="7938" width="0.5703125" customWidth="1"/>
    <col min="7939" max="7939" width="10.28515625" customWidth="1"/>
    <col min="7940" max="7940" width="4.28515625" customWidth="1"/>
    <col min="7941" max="7941" width="21.7109375" customWidth="1"/>
    <col min="7942" max="7942" width="11.42578125" customWidth="1"/>
    <col min="7943" max="7943" width="13.28515625" customWidth="1"/>
    <col min="7944" max="7944" width="13.5703125" customWidth="1"/>
    <col min="7945" max="7945" width="11.7109375" customWidth="1"/>
    <col min="7946" max="7946" width="13" customWidth="1"/>
    <col min="7947" max="7947" width="12" customWidth="1"/>
    <col min="7948" max="7948" width="13" customWidth="1"/>
    <col min="7949" max="7949" width="12.42578125" customWidth="1"/>
    <col min="7950" max="7950" width="12.7109375" customWidth="1"/>
    <col min="7951" max="7952" width="11.7109375" customWidth="1"/>
    <col min="7953" max="7953" width="8.42578125" customWidth="1"/>
    <col min="7954" max="7954" width="11.85546875" customWidth="1"/>
    <col min="7955" max="7955" width="11.5703125" customWidth="1"/>
    <col min="7956" max="7956" width="12.85546875" customWidth="1"/>
    <col min="7957" max="7957" width="12.7109375" customWidth="1"/>
    <col min="7958" max="7958" width="19.28515625" customWidth="1"/>
    <col min="8193" max="8194" width="0.5703125" customWidth="1"/>
    <col min="8195" max="8195" width="10.28515625" customWidth="1"/>
    <col min="8196" max="8196" width="4.28515625" customWidth="1"/>
    <col min="8197" max="8197" width="21.7109375" customWidth="1"/>
    <col min="8198" max="8198" width="11.42578125" customWidth="1"/>
    <col min="8199" max="8199" width="13.28515625" customWidth="1"/>
    <col min="8200" max="8200" width="13.5703125" customWidth="1"/>
    <col min="8201" max="8201" width="11.7109375" customWidth="1"/>
    <col min="8202" max="8202" width="13" customWidth="1"/>
    <col min="8203" max="8203" width="12" customWidth="1"/>
    <col min="8204" max="8204" width="13" customWidth="1"/>
    <col min="8205" max="8205" width="12.42578125" customWidth="1"/>
    <col min="8206" max="8206" width="12.7109375" customWidth="1"/>
    <col min="8207" max="8208" width="11.7109375" customWidth="1"/>
    <col min="8209" max="8209" width="8.42578125" customWidth="1"/>
    <col min="8210" max="8210" width="11.85546875" customWidth="1"/>
    <col min="8211" max="8211" width="11.5703125" customWidth="1"/>
    <col min="8212" max="8212" width="12.85546875" customWidth="1"/>
    <col min="8213" max="8213" width="12.7109375" customWidth="1"/>
    <col min="8214" max="8214" width="19.28515625" customWidth="1"/>
    <col min="8449" max="8450" width="0.5703125" customWidth="1"/>
    <col min="8451" max="8451" width="10.28515625" customWidth="1"/>
    <col min="8452" max="8452" width="4.28515625" customWidth="1"/>
    <col min="8453" max="8453" width="21.7109375" customWidth="1"/>
    <col min="8454" max="8454" width="11.42578125" customWidth="1"/>
    <col min="8455" max="8455" width="13.28515625" customWidth="1"/>
    <col min="8456" max="8456" width="13.5703125" customWidth="1"/>
    <col min="8457" max="8457" width="11.7109375" customWidth="1"/>
    <col min="8458" max="8458" width="13" customWidth="1"/>
    <col min="8459" max="8459" width="12" customWidth="1"/>
    <col min="8460" max="8460" width="13" customWidth="1"/>
    <col min="8461" max="8461" width="12.42578125" customWidth="1"/>
    <col min="8462" max="8462" width="12.7109375" customWidth="1"/>
    <col min="8463" max="8464" width="11.7109375" customWidth="1"/>
    <col min="8465" max="8465" width="8.42578125" customWidth="1"/>
    <col min="8466" max="8466" width="11.85546875" customWidth="1"/>
    <col min="8467" max="8467" width="11.5703125" customWidth="1"/>
    <col min="8468" max="8468" width="12.85546875" customWidth="1"/>
    <col min="8469" max="8469" width="12.7109375" customWidth="1"/>
    <col min="8470" max="8470" width="19.28515625" customWidth="1"/>
    <col min="8705" max="8706" width="0.5703125" customWidth="1"/>
    <col min="8707" max="8707" width="10.28515625" customWidth="1"/>
    <col min="8708" max="8708" width="4.28515625" customWidth="1"/>
    <col min="8709" max="8709" width="21.7109375" customWidth="1"/>
    <col min="8710" max="8710" width="11.42578125" customWidth="1"/>
    <col min="8711" max="8711" width="13.28515625" customWidth="1"/>
    <col min="8712" max="8712" width="13.5703125" customWidth="1"/>
    <col min="8713" max="8713" width="11.7109375" customWidth="1"/>
    <col min="8714" max="8714" width="13" customWidth="1"/>
    <col min="8715" max="8715" width="12" customWidth="1"/>
    <col min="8716" max="8716" width="13" customWidth="1"/>
    <col min="8717" max="8717" width="12.42578125" customWidth="1"/>
    <col min="8718" max="8718" width="12.7109375" customWidth="1"/>
    <col min="8719" max="8720" width="11.7109375" customWidth="1"/>
    <col min="8721" max="8721" width="8.42578125" customWidth="1"/>
    <col min="8722" max="8722" width="11.85546875" customWidth="1"/>
    <col min="8723" max="8723" width="11.5703125" customWidth="1"/>
    <col min="8724" max="8724" width="12.85546875" customWidth="1"/>
    <col min="8725" max="8725" width="12.7109375" customWidth="1"/>
    <col min="8726" max="8726" width="19.28515625" customWidth="1"/>
    <col min="8961" max="8962" width="0.5703125" customWidth="1"/>
    <col min="8963" max="8963" width="10.28515625" customWidth="1"/>
    <col min="8964" max="8964" width="4.28515625" customWidth="1"/>
    <col min="8965" max="8965" width="21.7109375" customWidth="1"/>
    <col min="8966" max="8966" width="11.42578125" customWidth="1"/>
    <col min="8967" max="8967" width="13.28515625" customWidth="1"/>
    <col min="8968" max="8968" width="13.5703125" customWidth="1"/>
    <col min="8969" max="8969" width="11.7109375" customWidth="1"/>
    <col min="8970" max="8970" width="13" customWidth="1"/>
    <col min="8971" max="8971" width="12" customWidth="1"/>
    <col min="8972" max="8972" width="13" customWidth="1"/>
    <col min="8973" max="8973" width="12.42578125" customWidth="1"/>
    <col min="8974" max="8974" width="12.7109375" customWidth="1"/>
    <col min="8975" max="8976" width="11.7109375" customWidth="1"/>
    <col min="8977" max="8977" width="8.42578125" customWidth="1"/>
    <col min="8978" max="8978" width="11.85546875" customWidth="1"/>
    <col min="8979" max="8979" width="11.5703125" customWidth="1"/>
    <col min="8980" max="8980" width="12.85546875" customWidth="1"/>
    <col min="8981" max="8981" width="12.7109375" customWidth="1"/>
    <col min="8982" max="8982" width="19.28515625" customWidth="1"/>
    <col min="9217" max="9218" width="0.5703125" customWidth="1"/>
    <col min="9219" max="9219" width="10.28515625" customWidth="1"/>
    <col min="9220" max="9220" width="4.28515625" customWidth="1"/>
    <col min="9221" max="9221" width="21.7109375" customWidth="1"/>
    <col min="9222" max="9222" width="11.42578125" customWidth="1"/>
    <col min="9223" max="9223" width="13.28515625" customWidth="1"/>
    <col min="9224" max="9224" width="13.5703125" customWidth="1"/>
    <col min="9225" max="9225" width="11.7109375" customWidth="1"/>
    <col min="9226" max="9226" width="13" customWidth="1"/>
    <col min="9227" max="9227" width="12" customWidth="1"/>
    <col min="9228" max="9228" width="13" customWidth="1"/>
    <col min="9229" max="9229" width="12.42578125" customWidth="1"/>
    <col min="9230" max="9230" width="12.7109375" customWidth="1"/>
    <col min="9231" max="9232" width="11.7109375" customWidth="1"/>
    <col min="9233" max="9233" width="8.42578125" customWidth="1"/>
    <col min="9234" max="9234" width="11.85546875" customWidth="1"/>
    <col min="9235" max="9235" width="11.5703125" customWidth="1"/>
    <col min="9236" max="9236" width="12.85546875" customWidth="1"/>
    <col min="9237" max="9237" width="12.7109375" customWidth="1"/>
    <col min="9238" max="9238" width="19.28515625" customWidth="1"/>
    <col min="9473" max="9474" width="0.5703125" customWidth="1"/>
    <col min="9475" max="9475" width="10.28515625" customWidth="1"/>
    <col min="9476" max="9476" width="4.28515625" customWidth="1"/>
    <col min="9477" max="9477" width="21.7109375" customWidth="1"/>
    <col min="9478" max="9478" width="11.42578125" customWidth="1"/>
    <col min="9479" max="9479" width="13.28515625" customWidth="1"/>
    <col min="9480" max="9480" width="13.5703125" customWidth="1"/>
    <col min="9481" max="9481" width="11.7109375" customWidth="1"/>
    <col min="9482" max="9482" width="13" customWidth="1"/>
    <col min="9483" max="9483" width="12" customWidth="1"/>
    <col min="9484" max="9484" width="13" customWidth="1"/>
    <col min="9485" max="9485" width="12.42578125" customWidth="1"/>
    <col min="9486" max="9486" width="12.7109375" customWidth="1"/>
    <col min="9487" max="9488" width="11.7109375" customWidth="1"/>
    <col min="9489" max="9489" width="8.42578125" customWidth="1"/>
    <col min="9490" max="9490" width="11.85546875" customWidth="1"/>
    <col min="9491" max="9491" width="11.5703125" customWidth="1"/>
    <col min="9492" max="9492" width="12.85546875" customWidth="1"/>
    <col min="9493" max="9493" width="12.7109375" customWidth="1"/>
    <col min="9494" max="9494" width="19.28515625" customWidth="1"/>
    <col min="9729" max="9730" width="0.5703125" customWidth="1"/>
    <col min="9731" max="9731" width="10.28515625" customWidth="1"/>
    <col min="9732" max="9732" width="4.28515625" customWidth="1"/>
    <col min="9733" max="9733" width="21.7109375" customWidth="1"/>
    <col min="9734" max="9734" width="11.42578125" customWidth="1"/>
    <col min="9735" max="9735" width="13.28515625" customWidth="1"/>
    <col min="9736" max="9736" width="13.5703125" customWidth="1"/>
    <col min="9737" max="9737" width="11.7109375" customWidth="1"/>
    <col min="9738" max="9738" width="13" customWidth="1"/>
    <col min="9739" max="9739" width="12" customWidth="1"/>
    <col min="9740" max="9740" width="13" customWidth="1"/>
    <col min="9741" max="9741" width="12.42578125" customWidth="1"/>
    <col min="9742" max="9742" width="12.7109375" customWidth="1"/>
    <col min="9743" max="9744" width="11.7109375" customWidth="1"/>
    <col min="9745" max="9745" width="8.42578125" customWidth="1"/>
    <col min="9746" max="9746" width="11.85546875" customWidth="1"/>
    <col min="9747" max="9747" width="11.5703125" customWidth="1"/>
    <col min="9748" max="9748" width="12.85546875" customWidth="1"/>
    <col min="9749" max="9749" width="12.7109375" customWidth="1"/>
    <col min="9750" max="9750" width="19.28515625" customWidth="1"/>
    <col min="9985" max="9986" width="0.5703125" customWidth="1"/>
    <col min="9987" max="9987" width="10.28515625" customWidth="1"/>
    <col min="9988" max="9988" width="4.28515625" customWidth="1"/>
    <col min="9989" max="9989" width="21.7109375" customWidth="1"/>
    <col min="9990" max="9990" width="11.42578125" customWidth="1"/>
    <col min="9991" max="9991" width="13.28515625" customWidth="1"/>
    <col min="9992" max="9992" width="13.5703125" customWidth="1"/>
    <col min="9993" max="9993" width="11.7109375" customWidth="1"/>
    <col min="9994" max="9994" width="13" customWidth="1"/>
    <col min="9995" max="9995" width="12" customWidth="1"/>
    <col min="9996" max="9996" width="13" customWidth="1"/>
    <col min="9997" max="9997" width="12.42578125" customWidth="1"/>
    <col min="9998" max="9998" width="12.7109375" customWidth="1"/>
    <col min="9999" max="10000" width="11.7109375" customWidth="1"/>
    <col min="10001" max="10001" width="8.42578125" customWidth="1"/>
    <col min="10002" max="10002" width="11.85546875" customWidth="1"/>
    <col min="10003" max="10003" width="11.5703125" customWidth="1"/>
    <col min="10004" max="10004" width="12.85546875" customWidth="1"/>
    <col min="10005" max="10005" width="12.7109375" customWidth="1"/>
    <col min="10006" max="10006" width="19.28515625" customWidth="1"/>
    <col min="10241" max="10242" width="0.5703125" customWidth="1"/>
    <col min="10243" max="10243" width="10.28515625" customWidth="1"/>
    <col min="10244" max="10244" width="4.28515625" customWidth="1"/>
    <col min="10245" max="10245" width="21.7109375" customWidth="1"/>
    <col min="10246" max="10246" width="11.42578125" customWidth="1"/>
    <col min="10247" max="10247" width="13.28515625" customWidth="1"/>
    <col min="10248" max="10248" width="13.5703125" customWidth="1"/>
    <col min="10249" max="10249" width="11.7109375" customWidth="1"/>
    <col min="10250" max="10250" width="13" customWidth="1"/>
    <col min="10251" max="10251" width="12" customWidth="1"/>
    <col min="10252" max="10252" width="13" customWidth="1"/>
    <col min="10253" max="10253" width="12.42578125" customWidth="1"/>
    <col min="10254" max="10254" width="12.7109375" customWidth="1"/>
    <col min="10255" max="10256" width="11.7109375" customWidth="1"/>
    <col min="10257" max="10257" width="8.42578125" customWidth="1"/>
    <col min="10258" max="10258" width="11.85546875" customWidth="1"/>
    <col min="10259" max="10259" width="11.5703125" customWidth="1"/>
    <col min="10260" max="10260" width="12.85546875" customWidth="1"/>
    <col min="10261" max="10261" width="12.7109375" customWidth="1"/>
    <col min="10262" max="10262" width="19.28515625" customWidth="1"/>
    <col min="10497" max="10498" width="0.5703125" customWidth="1"/>
    <col min="10499" max="10499" width="10.28515625" customWidth="1"/>
    <col min="10500" max="10500" width="4.28515625" customWidth="1"/>
    <col min="10501" max="10501" width="21.7109375" customWidth="1"/>
    <col min="10502" max="10502" width="11.42578125" customWidth="1"/>
    <col min="10503" max="10503" width="13.28515625" customWidth="1"/>
    <col min="10504" max="10504" width="13.5703125" customWidth="1"/>
    <col min="10505" max="10505" width="11.7109375" customWidth="1"/>
    <col min="10506" max="10506" width="13" customWidth="1"/>
    <col min="10507" max="10507" width="12" customWidth="1"/>
    <col min="10508" max="10508" width="13" customWidth="1"/>
    <col min="10509" max="10509" width="12.42578125" customWidth="1"/>
    <col min="10510" max="10510" width="12.7109375" customWidth="1"/>
    <col min="10511" max="10512" width="11.7109375" customWidth="1"/>
    <col min="10513" max="10513" width="8.42578125" customWidth="1"/>
    <col min="10514" max="10514" width="11.85546875" customWidth="1"/>
    <col min="10515" max="10515" width="11.5703125" customWidth="1"/>
    <col min="10516" max="10516" width="12.85546875" customWidth="1"/>
    <col min="10517" max="10517" width="12.7109375" customWidth="1"/>
    <col min="10518" max="10518" width="19.28515625" customWidth="1"/>
    <col min="10753" max="10754" width="0.5703125" customWidth="1"/>
    <col min="10755" max="10755" width="10.28515625" customWidth="1"/>
    <col min="10756" max="10756" width="4.28515625" customWidth="1"/>
    <col min="10757" max="10757" width="21.7109375" customWidth="1"/>
    <col min="10758" max="10758" width="11.42578125" customWidth="1"/>
    <col min="10759" max="10759" width="13.28515625" customWidth="1"/>
    <col min="10760" max="10760" width="13.5703125" customWidth="1"/>
    <col min="10761" max="10761" width="11.7109375" customWidth="1"/>
    <col min="10762" max="10762" width="13" customWidth="1"/>
    <col min="10763" max="10763" width="12" customWidth="1"/>
    <col min="10764" max="10764" width="13" customWidth="1"/>
    <col min="10765" max="10765" width="12.42578125" customWidth="1"/>
    <col min="10766" max="10766" width="12.7109375" customWidth="1"/>
    <col min="10767" max="10768" width="11.7109375" customWidth="1"/>
    <col min="10769" max="10769" width="8.42578125" customWidth="1"/>
    <col min="10770" max="10770" width="11.85546875" customWidth="1"/>
    <col min="10771" max="10771" width="11.5703125" customWidth="1"/>
    <col min="10772" max="10772" width="12.85546875" customWidth="1"/>
    <col min="10773" max="10773" width="12.7109375" customWidth="1"/>
    <col min="10774" max="10774" width="19.28515625" customWidth="1"/>
    <col min="11009" max="11010" width="0.5703125" customWidth="1"/>
    <col min="11011" max="11011" width="10.28515625" customWidth="1"/>
    <col min="11012" max="11012" width="4.28515625" customWidth="1"/>
    <col min="11013" max="11013" width="21.7109375" customWidth="1"/>
    <col min="11014" max="11014" width="11.42578125" customWidth="1"/>
    <col min="11015" max="11015" width="13.28515625" customWidth="1"/>
    <col min="11016" max="11016" width="13.5703125" customWidth="1"/>
    <col min="11017" max="11017" width="11.7109375" customWidth="1"/>
    <col min="11018" max="11018" width="13" customWidth="1"/>
    <col min="11019" max="11019" width="12" customWidth="1"/>
    <col min="11020" max="11020" width="13" customWidth="1"/>
    <col min="11021" max="11021" width="12.42578125" customWidth="1"/>
    <col min="11022" max="11022" width="12.7109375" customWidth="1"/>
    <col min="11023" max="11024" width="11.7109375" customWidth="1"/>
    <col min="11025" max="11025" width="8.42578125" customWidth="1"/>
    <col min="11026" max="11026" width="11.85546875" customWidth="1"/>
    <col min="11027" max="11027" width="11.5703125" customWidth="1"/>
    <col min="11028" max="11028" width="12.85546875" customWidth="1"/>
    <col min="11029" max="11029" width="12.7109375" customWidth="1"/>
    <col min="11030" max="11030" width="19.28515625" customWidth="1"/>
    <col min="11265" max="11266" width="0.5703125" customWidth="1"/>
    <col min="11267" max="11267" width="10.28515625" customWidth="1"/>
    <col min="11268" max="11268" width="4.28515625" customWidth="1"/>
    <col min="11269" max="11269" width="21.7109375" customWidth="1"/>
    <col min="11270" max="11270" width="11.42578125" customWidth="1"/>
    <col min="11271" max="11271" width="13.28515625" customWidth="1"/>
    <col min="11272" max="11272" width="13.5703125" customWidth="1"/>
    <col min="11273" max="11273" width="11.7109375" customWidth="1"/>
    <col min="11274" max="11274" width="13" customWidth="1"/>
    <col min="11275" max="11275" width="12" customWidth="1"/>
    <col min="11276" max="11276" width="13" customWidth="1"/>
    <col min="11277" max="11277" width="12.42578125" customWidth="1"/>
    <col min="11278" max="11278" width="12.7109375" customWidth="1"/>
    <col min="11279" max="11280" width="11.7109375" customWidth="1"/>
    <col min="11281" max="11281" width="8.42578125" customWidth="1"/>
    <col min="11282" max="11282" width="11.85546875" customWidth="1"/>
    <col min="11283" max="11283" width="11.5703125" customWidth="1"/>
    <col min="11284" max="11284" width="12.85546875" customWidth="1"/>
    <col min="11285" max="11285" width="12.7109375" customWidth="1"/>
    <col min="11286" max="11286" width="19.28515625" customWidth="1"/>
    <col min="11521" max="11522" width="0.5703125" customWidth="1"/>
    <col min="11523" max="11523" width="10.28515625" customWidth="1"/>
    <col min="11524" max="11524" width="4.28515625" customWidth="1"/>
    <col min="11525" max="11525" width="21.7109375" customWidth="1"/>
    <col min="11526" max="11526" width="11.42578125" customWidth="1"/>
    <col min="11527" max="11527" width="13.28515625" customWidth="1"/>
    <col min="11528" max="11528" width="13.5703125" customWidth="1"/>
    <col min="11529" max="11529" width="11.7109375" customWidth="1"/>
    <col min="11530" max="11530" width="13" customWidth="1"/>
    <col min="11531" max="11531" width="12" customWidth="1"/>
    <col min="11532" max="11532" width="13" customWidth="1"/>
    <col min="11533" max="11533" width="12.42578125" customWidth="1"/>
    <col min="11534" max="11534" width="12.7109375" customWidth="1"/>
    <col min="11535" max="11536" width="11.7109375" customWidth="1"/>
    <col min="11537" max="11537" width="8.42578125" customWidth="1"/>
    <col min="11538" max="11538" width="11.85546875" customWidth="1"/>
    <col min="11539" max="11539" width="11.5703125" customWidth="1"/>
    <col min="11540" max="11540" width="12.85546875" customWidth="1"/>
    <col min="11541" max="11541" width="12.7109375" customWidth="1"/>
    <col min="11542" max="11542" width="19.28515625" customWidth="1"/>
    <col min="11777" max="11778" width="0.5703125" customWidth="1"/>
    <col min="11779" max="11779" width="10.28515625" customWidth="1"/>
    <col min="11780" max="11780" width="4.28515625" customWidth="1"/>
    <col min="11781" max="11781" width="21.7109375" customWidth="1"/>
    <col min="11782" max="11782" width="11.42578125" customWidth="1"/>
    <col min="11783" max="11783" width="13.28515625" customWidth="1"/>
    <col min="11784" max="11784" width="13.5703125" customWidth="1"/>
    <col min="11785" max="11785" width="11.7109375" customWidth="1"/>
    <col min="11786" max="11786" width="13" customWidth="1"/>
    <col min="11787" max="11787" width="12" customWidth="1"/>
    <col min="11788" max="11788" width="13" customWidth="1"/>
    <col min="11789" max="11789" width="12.42578125" customWidth="1"/>
    <col min="11790" max="11790" width="12.7109375" customWidth="1"/>
    <col min="11791" max="11792" width="11.7109375" customWidth="1"/>
    <col min="11793" max="11793" width="8.42578125" customWidth="1"/>
    <col min="11794" max="11794" width="11.85546875" customWidth="1"/>
    <col min="11795" max="11795" width="11.5703125" customWidth="1"/>
    <col min="11796" max="11796" width="12.85546875" customWidth="1"/>
    <col min="11797" max="11797" width="12.7109375" customWidth="1"/>
    <col min="11798" max="11798" width="19.28515625" customWidth="1"/>
    <col min="12033" max="12034" width="0.5703125" customWidth="1"/>
    <col min="12035" max="12035" width="10.28515625" customWidth="1"/>
    <col min="12036" max="12036" width="4.28515625" customWidth="1"/>
    <col min="12037" max="12037" width="21.7109375" customWidth="1"/>
    <col min="12038" max="12038" width="11.42578125" customWidth="1"/>
    <col min="12039" max="12039" width="13.28515625" customWidth="1"/>
    <col min="12040" max="12040" width="13.5703125" customWidth="1"/>
    <col min="12041" max="12041" width="11.7109375" customWidth="1"/>
    <col min="12042" max="12042" width="13" customWidth="1"/>
    <col min="12043" max="12043" width="12" customWidth="1"/>
    <col min="12044" max="12044" width="13" customWidth="1"/>
    <col min="12045" max="12045" width="12.42578125" customWidth="1"/>
    <col min="12046" max="12046" width="12.7109375" customWidth="1"/>
    <col min="12047" max="12048" width="11.7109375" customWidth="1"/>
    <col min="12049" max="12049" width="8.42578125" customWidth="1"/>
    <col min="12050" max="12050" width="11.85546875" customWidth="1"/>
    <col min="12051" max="12051" width="11.5703125" customWidth="1"/>
    <col min="12052" max="12052" width="12.85546875" customWidth="1"/>
    <col min="12053" max="12053" width="12.7109375" customWidth="1"/>
    <col min="12054" max="12054" width="19.28515625" customWidth="1"/>
    <col min="12289" max="12290" width="0.5703125" customWidth="1"/>
    <col min="12291" max="12291" width="10.28515625" customWidth="1"/>
    <col min="12292" max="12292" width="4.28515625" customWidth="1"/>
    <col min="12293" max="12293" width="21.7109375" customWidth="1"/>
    <col min="12294" max="12294" width="11.42578125" customWidth="1"/>
    <col min="12295" max="12295" width="13.28515625" customWidth="1"/>
    <col min="12296" max="12296" width="13.5703125" customWidth="1"/>
    <col min="12297" max="12297" width="11.7109375" customWidth="1"/>
    <col min="12298" max="12298" width="13" customWidth="1"/>
    <col min="12299" max="12299" width="12" customWidth="1"/>
    <col min="12300" max="12300" width="13" customWidth="1"/>
    <col min="12301" max="12301" width="12.42578125" customWidth="1"/>
    <col min="12302" max="12302" width="12.7109375" customWidth="1"/>
    <col min="12303" max="12304" width="11.7109375" customWidth="1"/>
    <col min="12305" max="12305" width="8.42578125" customWidth="1"/>
    <col min="12306" max="12306" width="11.85546875" customWidth="1"/>
    <col min="12307" max="12307" width="11.5703125" customWidth="1"/>
    <col min="12308" max="12308" width="12.85546875" customWidth="1"/>
    <col min="12309" max="12309" width="12.7109375" customWidth="1"/>
    <col min="12310" max="12310" width="19.28515625" customWidth="1"/>
    <col min="12545" max="12546" width="0.5703125" customWidth="1"/>
    <col min="12547" max="12547" width="10.28515625" customWidth="1"/>
    <col min="12548" max="12548" width="4.28515625" customWidth="1"/>
    <col min="12549" max="12549" width="21.7109375" customWidth="1"/>
    <col min="12550" max="12550" width="11.42578125" customWidth="1"/>
    <col min="12551" max="12551" width="13.28515625" customWidth="1"/>
    <col min="12552" max="12552" width="13.5703125" customWidth="1"/>
    <col min="12553" max="12553" width="11.7109375" customWidth="1"/>
    <col min="12554" max="12554" width="13" customWidth="1"/>
    <col min="12555" max="12555" width="12" customWidth="1"/>
    <col min="12556" max="12556" width="13" customWidth="1"/>
    <col min="12557" max="12557" width="12.42578125" customWidth="1"/>
    <col min="12558" max="12558" width="12.7109375" customWidth="1"/>
    <col min="12559" max="12560" width="11.7109375" customWidth="1"/>
    <col min="12561" max="12561" width="8.42578125" customWidth="1"/>
    <col min="12562" max="12562" width="11.85546875" customWidth="1"/>
    <col min="12563" max="12563" width="11.5703125" customWidth="1"/>
    <col min="12564" max="12564" width="12.85546875" customWidth="1"/>
    <col min="12565" max="12565" width="12.7109375" customWidth="1"/>
    <col min="12566" max="12566" width="19.28515625" customWidth="1"/>
    <col min="12801" max="12802" width="0.5703125" customWidth="1"/>
    <col min="12803" max="12803" width="10.28515625" customWidth="1"/>
    <col min="12804" max="12804" width="4.28515625" customWidth="1"/>
    <col min="12805" max="12805" width="21.7109375" customWidth="1"/>
    <col min="12806" max="12806" width="11.42578125" customWidth="1"/>
    <col min="12807" max="12807" width="13.28515625" customWidth="1"/>
    <col min="12808" max="12808" width="13.5703125" customWidth="1"/>
    <col min="12809" max="12809" width="11.7109375" customWidth="1"/>
    <col min="12810" max="12810" width="13" customWidth="1"/>
    <col min="12811" max="12811" width="12" customWidth="1"/>
    <col min="12812" max="12812" width="13" customWidth="1"/>
    <col min="12813" max="12813" width="12.42578125" customWidth="1"/>
    <col min="12814" max="12814" width="12.7109375" customWidth="1"/>
    <col min="12815" max="12816" width="11.7109375" customWidth="1"/>
    <col min="12817" max="12817" width="8.42578125" customWidth="1"/>
    <col min="12818" max="12818" width="11.85546875" customWidth="1"/>
    <col min="12819" max="12819" width="11.5703125" customWidth="1"/>
    <col min="12820" max="12820" width="12.85546875" customWidth="1"/>
    <col min="12821" max="12821" width="12.7109375" customWidth="1"/>
    <col min="12822" max="12822" width="19.28515625" customWidth="1"/>
    <col min="13057" max="13058" width="0.5703125" customWidth="1"/>
    <col min="13059" max="13059" width="10.28515625" customWidth="1"/>
    <col min="13060" max="13060" width="4.28515625" customWidth="1"/>
    <col min="13061" max="13061" width="21.7109375" customWidth="1"/>
    <col min="13062" max="13062" width="11.42578125" customWidth="1"/>
    <col min="13063" max="13063" width="13.28515625" customWidth="1"/>
    <col min="13064" max="13064" width="13.5703125" customWidth="1"/>
    <col min="13065" max="13065" width="11.7109375" customWidth="1"/>
    <col min="13066" max="13066" width="13" customWidth="1"/>
    <col min="13067" max="13067" width="12" customWidth="1"/>
    <col min="13068" max="13068" width="13" customWidth="1"/>
    <col min="13069" max="13069" width="12.42578125" customWidth="1"/>
    <col min="13070" max="13070" width="12.7109375" customWidth="1"/>
    <col min="13071" max="13072" width="11.7109375" customWidth="1"/>
    <col min="13073" max="13073" width="8.42578125" customWidth="1"/>
    <col min="13074" max="13074" width="11.85546875" customWidth="1"/>
    <col min="13075" max="13075" width="11.5703125" customWidth="1"/>
    <col min="13076" max="13076" width="12.85546875" customWidth="1"/>
    <col min="13077" max="13077" width="12.7109375" customWidth="1"/>
    <col min="13078" max="13078" width="19.28515625" customWidth="1"/>
    <col min="13313" max="13314" width="0.5703125" customWidth="1"/>
    <col min="13315" max="13315" width="10.28515625" customWidth="1"/>
    <col min="13316" max="13316" width="4.28515625" customWidth="1"/>
    <col min="13317" max="13317" width="21.7109375" customWidth="1"/>
    <col min="13318" max="13318" width="11.42578125" customWidth="1"/>
    <col min="13319" max="13319" width="13.28515625" customWidth="1"/>
    <col min="13320" max="13320" width="13.5703125" customWidth="1"/>
    <col min="13321" max="13321" width="11.7109375" customWidth="1"/>
    <col min="13322" max="13322" width="13" customWidth="1"/>
    <col min="13323" max="13323" width="12" customWidth="1"/>
    <col min="13324" max="13324" width="13" customWidth="1"/>
    <col min="13325" max="13325" width="12.42578125" customWidth="1"/>
    <col min="13326" max="13326" width="12.7109375" customWidth="1"/>
    <col min="13327" max="13328" width="11.7109375" customWidth="1"/>
    <col min="13329" max="13329" width="8.42578125" customWidth="1"/>
    <col min="13330" max="13330" width="11.85546875" customWidth="1"/>
    <col min="13331" max="13331" width="11.5703125" customWidth="1"/>
    <col min="13332" max="13332" width="12.85546875" customWidth="1"/>
    <col min="13333" max="13333" width="12.7109375" customWidth="1"/>
    <col min="13334" max="13334" width="19.28515625" customWidth="1"/>
    <col min="13569" max="13570" width="0.5703125" customWidth="1"/>
    <col min="13571" max="13571" width="10.28515625" customWidth="1"/>
    <col min="13572" max="13572" width="4.28515625" customWidth="1"/>
    <col min="13573" max="13573" width="21.7109375" customWidth="1"/>
    <col min="13574" max="13574" width="11.42578125" customWidth="1"/>
    <col min="13575" max="13575" width="13.28515625" customWidth="1"/>
    <col min="13576" max="13576" width="13.5703125" customWidth="1"/>
    <col min="13577" max="13577" width="11.7109375" customWidth="1"/>
    <col min="13578" max="13578" width="13" customWidth="1"/>
    <col min="13579" max="13579" width="12" customWidth="1"/>
    <col min="13580" max="13580" width="13" customWidth="1"/>
    <col min="13581" max="13581" width="12.42578125" customWidth="1"/>
    <col min="13582" max="13582" width="12.7109375" customWidth="1"/>
    <col min="13583" max="13584" width="11.7109375" customWidth="1"/>
    <col min="13585" max="13585" width="8.42578125" customWidth="1"/>
    <col min="13586" max="13586" width="11.85546875" customWidth="1"/>
    <col min="13587" max="13587" width="11.5703125" customWidth="1"/>
    <col min="13588" max="13588" width="12.85546875" customWidth="1"/>
    <col min="13589" max="13589" width="12.7109375" customWidth="1"/>
    <col min="13590" max="13590" width="19.28515625" customWidth="1"/>
    <col min="13825" max="13826" width="0.5703125" customWidth="1"/>
    <col min="13827" max="13827" width="10.28515625" customWidth="1"/>
    <col min="13828" max="13828" width="4.28515625" customWidth="1"/>
    <col min="13829" max="13829" width="21.7109375" customWidth="1"/>
    <col min="13830" max="13830" width="11.42578125" customWidth="1"/>
    <col min="13831" max="13831" width="13.28515625" customWidth="1"/>
    <col min="13832" max="13832" width="13.5703125" customWidth="1"/>
    <col min="13833" max="13833" width="11.7109375" customWidth="1"/>
    <col min="13834" max="13834" width="13" customWidth="1"/>
    <col min="13835" max="13835" width="12" customWidth="1"/>
    <col min="13836" max="13836" width="13" customWidth="1"/>
    <col min="13837" max="13837" width="12.42578125" customWidth="1"/>
    <col min="13838" max="13838" width="12.7109375" customWidth="1"/>
    <col min="13839" max="13840" width="11.7109375" customWidth="1"/>
    <col min="13841" max="13841" width="8.42578125" customWidth="1"/>
    <col min="13842" max="13842" width="11.85546875" customWidth="1"/>
    <col min="13843" max="13843" width="11.5703125" customWidth="1"/>
    <col min="13844" max="13844" width="12.85546875" customWidth="1"/>
    <col min="13845" max="13845" width="12.7109375" customWidth="1"/>
    <col min="13846" max="13846" width="19.28515625" customWidth="1"/>
    <col min="14081" max="14082" width="0.5703125" customWidth="1"/>
    <col min="14083" max="14083" width="10.28515625" customWidth="1"/>
    <col min="14084" max="14084" width="4.28515625" customWidth="1"/>
    <col min="14085" max="14085" width="21.7109375" customWidth="1"/>
    <col min="14086" max="14086" width="11.42578125" customWidth="1"/>
    <col min="14087" max="14087" width="13.28515625" customWidth="1"/>
    <col min="14088" max="14088" width="13.5703125" customWidth="1"/>
    <col min="14089" max="14089" width="11.7109375" customWidth="1"/>
    <col min="14090" max="14090" width="13" customWidth="1"/>
    <col min="14091" max="14091" width="12" customWidth="1"/>
    <col min="14092" max="14092" width="13" customWidth="1"/>
    <col min="14093" max="14093" width="12.42578125" customWidth="1"/>
    <col min="14094" max="14094" width="12.7109375" customWidth="1"/>
    <col min="14095" max="14096" width="11.7109375" customWidth="1"/>
    <col min="14097" max="14097" width="8.42578125" customWidth="1"/>
    <col min="14098" max="14098" width="11.85546875" customWidth="1"/>
    <col min="14099" max="14099" width="11.5703125" customWidth="1"/>
    <col min="14100" max="14100" width="12.85546875" customWidth="1"/>
    <col min="14101" max="14101" width="12.7109375" customWidth="1"/>
    <col min="14102" max="14102" width="19.28515625" customWidth="1"/>
    <col min="14337" max="14338" width="0.5703125" customWidth="1"/>
    <col min="14339" max="14339" width="10.28515625" customWidth="1"/>
    <col min="14340" max="14340" width="4.28515625" customWidth="1"/>
    <col min="14341" max="14341" width="21.7109375" customWidth="1"/>
    <col min="14342" max="14342" width="11.42578125" customWidth="1"/>
    <col min="14343" max="14343" width="13.28515625" customWidth="1"/>
    <col min="14344" max="14344" width="13.5703125" customWidth="1"/>
    <col min="14345" max="14345" width="11.7109375" customWidth="1"/>
    <col min="14346" max="14346" width="13" customWidth="1"/>
    <col min="14347" max="14347" width="12" customWidth="1"/>
    <col min="14348" max="14348" width="13" customWidth="1"/>
    <col min="14349" max="14349" width="12.42578125" customWidth="1"/>
    <col min="14350" max="14350" width="12.7109375" customWidth="1"/>
    <col min="14351" max="14352" width="11.7109375" customWidth="1"/>
    <col min="14353" max="14353" width="8.42578125" customWidth="1"/>
    <col min="14354" max="14354" width="11.85546875" customWidth="1"/>
    <col min="14355" max="14355" width="11.5703125" customWidth="1"/>
    <col min="14356" max="14356" width="12.85546875" customWidth="1"/>
    <col min="14357" max="14357" width="12.7109375" customWidth="1"/>
    <col min="14358" max="14358" width="19.28515625" customWidth="1"/>
    <col min="14593" max="14594" width="0.5703125" customWidth="1"/>
    <col min="14595" max="14595" width="10.28515625" customWidth="1"/>
    <col min="14596" max="14596" width="4.28515625" customWidth="1"/>
    <col min="14597" max="14597" width="21.7109375" customWidth="1"/>
    <col min="14598" max="14598" width="11.42578125" customWidth="1"/>
    <col min="14599" max="14599" width="13.28515625" customWidth="1"/>
    <col min="14600" max="14600" width="13.5703125" customWidth="1"/>
    <col min="14601" max="14601" width="11.7109375" customWidth="1"/>
    <col min="14602" max="14602" width="13" customWidth="1"/>
    <col min="14603" max="14603" width="12" customWidth="1"/>
    <col min="14604" max="14604" width="13" customWidth="1"/>
    <col min="14605" max="14605" width="12.42578125" customWidth="1"/>
    <col min="14606" max="14606" width="12.7109375" customWidth="1"/>
    <col min="14607" max="14608" width="11.7109375" customWidth="1"/>
    <col min="14609" max="14609" width="8.42578125" customWidth="1"/>
    <col min="14610" max="14610" width="11.85546875" customWidth="1"/>
    <col min="14611" max="14611" width="11.5703125" customWidth="1"/>
    <col min="14612" max="14612" width="12.85546875" customWidth="1"/>
    <col min="14613" max="14613" width="12.7109375" customWidth="1"/>
    <col min="14614" max="14614" width="19.28515625" customWidth="1"/>
    <col min="14849" max="14850" width="0.5703125" customWidth="1"/>
    <col min="14851" max="14851" width="10.28515625" customWidth="1"/>
    <col min="14852" max="14852" width="4.28515625" customWidth="1"/>
    <col min="14853" max="14853" width="21.7109375" customWidth="1"/>
    <col min="14854" max="14854" width="11.42578125" customWidth="1"/>
    <col min="14855" max="14855" width="13.28515625" customWidth="1"/>
    <col min="14856" max="14856" width="13.5703125" customWidth="1"/>
    <col min="14857" max="14857" width="11.7109375" customWidth="1"/>
    <col min="14858" max="14858" width="13" customWidth="1"/>
    <col min="14859" max="14859" width="12" customWidth="1"/>
    <col min="14860" max="14860" width="13" customWidth="1"/>
    <col min="14861" max="14861" width="12.42578125" customWidth="1"/>
    <col min="14862" max="14862" width="12.7109375" customWidth="1"/>
    <col min="14863" max="14864" width="11.7109375" customWidth="1"/>
    <col min="14865" max="14865" width="8.42578125" customWidth="1"/>
    <col min="14866" max="14866" width="11.85546875" customWidth="1"/>
    <col min="14867" max="14867" width="11.5703125" customWidth="1"/>
    <col min="14868" max="14868" width="12.85546875" customWidth="1"/>
    <col min="14869" max="14869" width="12.7109375" customWidth="1"/>
    <col min="14870" max="14870" width="19.28515625" customWidth="1"/>
    <col min="15105" max="15106" width="0.5703125" customWidth="1"/>
    <col min="15107" max="15107" width="10.28515625" customWidth="1"/>
    <col min="15108" max="15108" width="4.28515625" customWidth="1"/>
    <col min="15109" max="15109" width="21.7109375" customWidth="1"/>
    <col min="15110" max="15110" width="11.42578125" customWidth="1"/>
    <col min="15111" max="15111" width="13.28515625" customWidth="1"/>
    <col min="15112" max="15112" width="13.5703125" customWidth="1"/>
    <col min="15113" max="15113" width="11.7109375" customWidth="1"/>
    <col min="15114" max="15114" width="13" customWidth="1"/>
    <col min="15115" max="15115" width="12" customWidth="1"/>
    <col min="15116" max="15116" width="13" customWidth="1"/>
    <col min="15117" max="15117" width="12.42578125" customWidth="1"/>
    <col min="15118" max="15118" width="12.7109375" customWidth="1"/>
    <col min="15119" max="15120" width="11.7109375" customWidth="1"/>
    <col min="15121" max="15121" width="8.42578125" customWidth="1"/>
    <col min="15122" max="15122" width="11.85546875" customWidth="1"/>
    <col min="15123" max="15123" width="11.5703125" customWidth="1"/>
    <col min="15124" max="15124" width="12.85546875" customWidth="1"/>
    <col min="15125" max="15125" width="12.7109375" customWidth="1"/>
    <col min="15126" max="15126" width="19.28515625" customWidth="1"/>
    <col min="15361" max="15362" width="0.5703125" customWidth="1"/>
    <col min="15363" max="15363" width="10.28515625" customWidth="1"/>
    <col min="15364" max="15364" width="4.28515625" customWidth="1"/>
    <col min="15365" max="15365" width="21.7109375" customWidth="1"/>
    <col min="15366" max="15366" width="11.42578125" customWidth="1"/>
    <col min="15367" max="15367" width="13.28515625" customWidth="1"/>
    <col min="15368" max="15368" width="13.5703125" customWidth="1"/>
    <col min="15369" max="15369" width="11.7109375" customWidth="1"/>
    <col min="15370" max="15370" width="13" customWidth="1"/>
    <col min="15371" max="15371" width="12" customWidth="1"/>
    <col min="15372" max="15372" width="13" customWidth="1"/>
    <col min="15373" max="15373" width="12.42578125" customWidth="1"/>
    <col min="15374" max="15374" width="12.7109375" customWidth="1"/>
    <col min="15375" max="15376" width="11.7109375" customWidth="1"/>
    <col min="15377" max="15377" width="8.42578125" customWidth="1"/>
    <col min="15378" max="15378" width="11.85546875" customWidth="1"/>
    <col min="15379" max="15379" width="11.5703125" customWidth="1"/>
    <col min="15380" max="15380" width="12.85546875" customWidth="1"/>
    <col min="15381" max="15381" width="12.7109375" customWidth="1"/>
    <col min="15382" max="15382" width="19.28515625" customWidth="1"/>
    <col min="15617" max="15618" width="0.5703125" customWidth="1"/>
    <col min="15619" max="15619" width="10.28515625" customWidth="1"/>
    <col min="15620" max="15620" width="4.28515625" customWidth="1"/>
    <col min="15621" max="15621" width="21.7109375" customWidth="1"/>
    <col min="15622" max="15622" width="11.42578125" customWidth="1"/>
    <col min="15623" max="15623" width="13.28515625" customWidth="1"/>
    <col min="15624" max="15624" width="13.5703125" customWidth="1"/>
    <col min="15625" max="15625" width="11.7109375" customWidth="1"/>
    <col min="15626" max="15626" width="13" customWidth="1"/>
    <col min="15627" max="15627" width="12" customWidth="1"/>
    <col min="15628" max="15628" width="13" customWidth="1"/>
    <col min="15629" max="15629" width="12.42578125" customWidth="1"/>
    <col min="15630" max="15630" width="12.7109375" customWidth="1"/>
    <col min="15631" max="15632" width="11.7109375" customWidth="1"/>
    <col min="15633" max="15633" width="8.42578125" customWidth="1"/>
    <col min="15634" max="15634" width="11.85546875" customWidth="1"/>
    <col min="15635" max="15635" width="11.5703125" customWidth="1"/>
    <col min="15636" max="15636" width="12.85546875" customWidth="1"/>
    <col min="15637" max="15637" width="12.7109375" customWidth="1"/>
    <col min="15638" max="15638" width="19.28515625" customWidth="1"/>
    <col min="15873" max="15874" width="0.5703125" customWidth="1"/>
    <col min="15875" max="15875" width="10.28515625" customWidth="1"/>
    <col min="15876" max="15876" width="4.28515625" customWidth="1"/>
    <col min="15877" max="15877" width="21.7109375" customWidth="1"/>
    <col min="15878" max="15878" width="11.42578125" customWidth="1"/>
    <col min="15879" max="15879" width="13.28515625" customWidth="1"/>
    <col min="15880" max="15880" width="13.5703125" customWidth="1"/>
    <col min="15881" max="15881" width="11.7109375" customWidth="1"/>
    <col min="15882" max="15882" width="13" customWidth="1"/>
    <col min="15883" max="15883" width="12" customWidth="1"/>
    <col min="15884" max="15884" width="13" customWidth="1"/>
    <col min="15885" max="15885" width="12.42578125" customWidth="1"/>
    <col min="15886" max="15886" width="12.7109375" customWidth="1"/>
    <col min="15887" max="15888" width="11.7109375" customWidth="1"/>
    <col min="15889" max="15889" width="8.42578125" customWidth="1"/>
    <col min="15890" max="15890" width="11.85546875" customWidth="1"/>
    <col min="15891" max="15891" width="11.5703125" customWidth="1"/>
    <col min="15892" max="15892" width="12.85546875" customWidth="1"/>
    <col min="15893" max="15893" width="12.7109375" customWidth="1"/>
    <col min="15894" max="15894" width="19.28515625" customWidth="1"/>
    <col min="16129" max="16130" width="0.5703125" customWidth="1"/>
    <col min="16131" max="16131" width="10.28515625" customWidth="1"/>
    <col min="16132" max="16132" width="4.28515625" customWidth="1"/>
    <col min="16133" max="16133" width="21.7109375" customWidth="1"/>
    <col min="16134" max="16134" width="11.42578125" customWidth="1"/>
    <col min="16135" max="16135" width="13.28515625" customWidth="1"/>
    <col min="16136" max="16136" width="13.5703125" customWidth="1"/>
    <col min="16137" max="16137" width="11.7109375" customWidth="1"/>
    <col min="16138" max="16138" width="13" customWidth="1"/>
    <col min="16139" max="16139" width="12" customWidth="1"/>
    <col min="16140" max="16140" width="13" customWidth="1"/>
    <col min="16141" max="16141" width="12.42578125" customWidth="1"/>
    <col min="16142" max="16142" width="12.7109375" customWidth="1"/>
    <col min="16143" max="16144" width="11.7109375" customWidth="1"/>
    <col min="16145" max="16145" width="8.42578125" customWidth="1"/>
    <col min="16146" max="16146" width="11.85546875" customWidth="1"/>
    <col min="16147" max="16147" width="11.5703125" customWidth="1"/>
    <col min="16148" max="16148" width="12.85546875" customWidth="1"/>
    <col min="16149" max="16149" width="12.7109375" customWidth="1"/>
    <col min="16150" max="16150" width="19.28515625" customWidth="1"/>
  </cols>
  <sheetData>
    <row r="1" spans="1:23" x14ac:dyDescent="0.25">
      <c r="A1" s="53" t="s">
        <v>0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</row>
    <row r="2" spans="1:23" x14ac:dyDescent="0.25">
      <c r="A2" s="53" t="s">
        <v>1</v>
      </c>
      <c r="B2" s="53"/>
      <c r="C2" s="53"/>
      <c r="D2" s="53"/>
      <c r="E2" s="53"/>
      <c r="F2" s="53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</row>
    <row r="3" spans="1:23" x14ac:dyDescent="0.25">
      <c r="A3" s="53"/>
      <c r="B3" s="53"/>
      <c r="C3" s="53"/>
      <c r="D3" s="53"/>
      <c r="E3" s="53"/>
      <c r="F3" s="53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4"/>
      <c r="U3" s="54"/>
    </row>
    <row r="4" spans="1:23" x14ac:dyDescent="0.25">
      <c r="A4" s="53"/>
      <c r="B4" s="53"/>
      <c r="C4" s="53"/>
      <c r="D4" s="53"/>
      <c r="E4" s="53"/>
      <c r="F4" s="53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</row>
    <row r="6" spans="1:23" ht="18" x14ac:dyDescent="0.25">
      <c r="E6" s="55" t="s">
        <v>142</v>
      </c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5"/>
      <c r="W6" s="55"/>
    </row>
    <row r="8" spans="1:23" x14ac:dyDescent="0.25">
      <c r="C8" s="56" t="s">
        <v>4</v>
      </c>
      <c r="D8" s="56"/>
      <c r="E8" s="57" t="s">
        <v>5</v>
      </c>
      <c r="F8" s="57"/>
    </row>
    <row r="9" spans="1:23" x14ac:dyDescent="0.25">
      <c r="C9" s="56" t="s">
        <v>6</v>
      </c>
      <c r="D9" s="56"/>
      <c r="E9" s="57" t="s">
        <v>7</v>
      </c>
      <c r="F9" s="57"/>
    </row>
    <row r="10" spans="1:23" x14ac:dyDescent="0.25">
      <c r="C10" s="56" t="s">
        <v>8</v>
      </c>
      <c r="D10" s="56"/>
      <c r="E10" s="57" t="s">
        <v>9</v>
      </c>
      <c r="F10" s="57"/>
      <c r="G10" s="49" t="s">
        <v>280</v>
      </c>
      <c r="H10" s="56"/>
      <c r="I10" s="56"/>
      <c r="J10" s="56"/>
    </row>
    <row r="11" spans="1:23" x14ac:dyDescent="0.25">
      <c r="C11" s="56"/>
      <c r="D11" s="56"/>
      <c r="E11" s="57" t="s">
        <v>0</v>
      </c>
      <c r="F11" s="57"/>
      <c r="G11" s="56" t="s">
        <v>138</v>
      </c>
      <c r="H11" s="56"/>
      <c r="I11" s="56"/>
      <c r="J11" s="56"/>
    </row>
    <row r="12" spans="1:23" x14ac:dyDescent="0.25">
      <c r="C12" s="56"/>
      <c r="D12" s="56"/>
      <c r="E12" s="57"/>
      <c r="F12" s="57"/>
    </row>
    <row r="14" spans="1:23" x14ac:dyDescent="0.25">
      <c r="A14" s="58"/>
      <c r="B14" s="58"/>
      <c r="C14" s="58"/>
      <c r="D14" s="48"/>
      <c r="E14" s="48"/>
      <c r="F14" s="60" t="s">
        <v>12</v>
      </c>
      <c r="G14" s="60"/>
      <c r="H14" s="60"/>
      <c r="I14" s="60"/>
      <c r="J14" s="60"/>
      <c r="K14" s="60"/>
      <c r="L14" s="48"/>
      <c r="M14" s="60" t="s">
        <v>144</v>
      </c>
      <c r="N14" s="60"/>
      <c r="O14" s="60"/>
      <c r="P14" s="48"/>
      <c r="Q14" s="110"/>
      <c r="R14" s="60" t="s">
        <v>145</v>
      </c>
      <c r="S14" s="60"/>
      <c r="T14" s="60"/>
      <c r="U14" s="48"/>
    </row>
    <row r="15" spans="1:23" x14ac:dyDescent="0.25">
      <c r="A15" s="64"/>
      <c r="B15" s="64"/>
      <c r="C15" s="64"/>
      <c r="D15" s="46"/>
      <c r="E15" s="47"/>
      <c r="F15" s="47"/>
      <c r="G15" s="63" t="s">
        <v>15</v>
      </c>
      <c r="H15" s="63"/>
      <c r="I15" s="63" t="s">
        <v>16</v>
      </c>
      <c r="J15" s="63"/>
      <c r="K15" s="47"/>
      <c r="L15" s="47"/>
      <c r="M15" s="47"/>
      <c r="N15" s="47"/>
      <c r="O15" s="47"/>
      <c r="P15" s="47"/>
      <c r="Q15" s="111"/>
      <c r="R15" s="47"/>
      <c r="S15" s="47"/>
      <c r="T15" s="47"/>
      <c r="U15" s="47"/>
    </row>
    <row r="16" spans="1:23" ht="42" x14ac:dyDescent="0.25">
      <c r="A16" s="62" t="s">
        <v>17</v>
      </c>
      <c r="B16" s="62"/>
      <c r="C16" s="62"/>
      <c r="D16" s="46" t="s">
        <v>134</v>
      </c>
      <c r="E16" s="46" t="s">
        <v>18</v>
      </c>
      <c r="F16" s="46" t="s">
        <v>19</v>
      </c>
      <c r="G16" s="46" t="s">
        <v>20</v>
      </c>
      <c r="H16" s="46" t="s">
        <v>21</v>
      </c>
      <c r="I16" s="46" t="s">
        <v>20</v>
      </c>
      <c r="J16" s="46" t="s">
        <v>21</v>
      </c>
      <c r="K16" s="46" t="s">
        <v>22</v>
      </c>
      <c r="L16" s="46" t="s">
        <v>146</v>
      </c>
      <c r="M16" s="46" t="s">
        <v>23</v>
      </c>
      <c r="N16" s="46" t="s">
        <v>24</v>
      </c>
      <c r="O16" s="46" t="s">
        <v>25</v>
      </c>
      <c r="P16" s="46" t="s">
        <v>147</v>
      </c>
      <c r="Q16" s="112" t="s">
        <v>26</v>
      </c>
      <c r="R16" s="46" t="s">
        <v>27</v>
      </c>
      <c r="S16" s="46" t="s">
        <v>28</v>
      </c>
      <c r="T16" s="46" t="s">
        <v>25</v>
      </c>
      <c r="U16" s="46" t="s">
        <v>29</v>
      </c>
    </row>
    <row r="17" spans="1:22" x14ac:dyDescent="0.25">
      <c r="A17" s="62">
        <v>1</v>
      </c>
      <c r="B17" s="62"/>
      <c r="C17" s="62"/>
      <c r="D17" s="62"/>
      <c r="E17" s="46">
        <v>2</v>
      </c>
      <c r="F17" s="46">
        <v>3</v>
      </c>
      <c r="G17" s="46">
        <v>4</v>
      </c>
      <c r="H17" s="46">
        <v>5</v>
      </c>
      <c r="I17" s="46">
        <v>6</v>
      </c>
      <c r="J17" s="46">
        <v>7</v>
      </c>
      <c r="K17" s="46">
        <v>8</v>
      </c>
      <c r="L17" s="46">
        <v>9</v>
      </c>
      <c r="M17" s="46">
        <v>10</v>
      </c>
      <c r="N17" s="46">
        <v>11</v>
      </c>
      <c r="O17" s="46">
        <v>12</v>
      </c>
      <c r="P17" s="46">
        <v>13</v>
      </c>
      <c r="Q17" s="112">
        <v>12</v>
      </c>
      <c r="R17" s="46">
        <v>13</v>
      </c>
      <c r="S17" s="46">
        <v>14</v>
      </c>
      <c r="T17" s="46">
        <v>15</v>
      </c>
      <c r="U17" s="46">
        <v>16</v>
      </c>
    </row>
    <row r="18" spans="1:22" x14ac:dyDescent="0.25">
      <c r="A18" s="65" t="s">
        <v>148</v>
      </c>
      <c r="B18" s="65"/>
      <c r="C18" s="65"/>
      <c r="D18" s="45"/>
      <c r="E18" s="45" t="s">
        <v>149</v>
      </c>
      <c r="F18" s="44">
        <f>+F19+F64</f>
        <v>7830279632</v>
      </c>
      <c r="G18" s="44">
        <f t="shared" ref="G18:U18" si="0">+G19+G64</f>
        <v>192056445</v>
      </c>
      <c r="H18" s="44">
        <f t="shared" si="0"/>
        <v>192056445</v>
      </c>
      <c r="I18" s="44">
        <f>+I19+I64</f>
        <v>62064441085.950005</v>
      </c>
      <c r="J18" s="44">
        <f t="shared" si="0"/>
        <v>359345286</v>
      </c>
      <c r="K18" s="44">
        <f t="shared" si="0"/>
        <v>69535375431.949997</v>
      </c>
      <c r="L18" s="44">
        <f t="shared" si="0"/>
        <v>54268379034.479996</v>
      </c>
      <c r="M18" s="44">
        <f t="shared" si="0"/>
        <v>53612549062</v>
      </c>
      <c r="N18" s="44">
        <f t="shared" si="0"/>
        <v>655829972.48000002</v>
      </c>
      <c r="O18" s="44">
        <f t="shared" si="0"/>
        <v>54268379034.479996</v>
      </c>
      <c r="P18" s="44">
        <f t="shared" si="0"/>
        <v>49936512269.479996</v>
      </c>
      <c r="Q18" s="113">
        <f>+O18/K18</f>
        <v>0.78044274151635418</v>
      </c>
      <c r="R18" s="44">
        <f t="shared" si="0"/>
        <v>40600769869.479996</v>
      </c>
      <c r="S18" s="44">
        <f t="shared" si="0"/>
        <v>7495704320.8100004</v>
      </c>
      <c r="T18" s="44">
        <f t="shared" si="0"/>
        <v>48096474190.290001</v>
      </c>
      <c r="U18" s="44">
        <f t="shared" si="0"/>
        <v>15266996397.470003</v>
      </c>
    </row>
    <row r="19" spans="1:22" x14ac:dyDescent="0.25">
      <c r="A19" s="65" t="s">
        <v>150</v>
      </c>
      <c r="B19" s="65"/>
      <c r="C19" s="65"/>
      <c r="D19" s="45"/>
      <c r="E19" s="45" t="s">
        <v>151</v>
      </c>
      <c r="F19" s="44">
        <f>+F20+F43</f>
        <v>1728300000</v>
      </c>
      <c r="G19" s="44">
        <f t="shared" ref="G19:U19" si="1">+G20+G43</f>
        <v>172056445</v>
      </c>
      <c r="H19" s="44">
        <f t="shared" si="1"/>
        <v>192056445</v>
      </c>
      <c r="I19" s="44">
        <f>+I20+I43</f>
        <v>695256007.57999992</v>
      </c>
      <c r="J19" s="44">
        <f t="shared" si="1"/>
        <v>359345286</v>
      </c>
      <c r="K19" s="44">
        <f t="shared" si="1"/>
        <v>2044210721.5799999</v>
      </c>
      <c r="L19" s="44">
        <f>+L20+L43</f>
        <v>1933817665.6399999</v>
      </c>
      <c r="M19" s="44">
        <f t="shared" si="1"/>
        <v>1638262346</v>
      </c>
      <c r="N19" s="44">
        <f t="shared" si="1"/>
        <v>295555319.63999999</v>
      </c>
      <c r="O19" s="44">
        <f t="shared" si="1"/>
        <v>1933817665.6399999</v>
      </c>
      <c r="P19" s="44">
        <f t="shared" si="1"/>
        <v>1933817665.6399999</v>
      </c>
      <c r="Q19" s="113">
        <f t="shared" ref="Q19:Q83" si="2">+O19/K19</f>
        <v>0.94599722290142585</v>
      </c>
      <c r="R19" s="44">
        <f t="shared" si="1"/>
        <v>1533892823</v>
      </c>
      <c r="S19" s="44">
        <f t="shared" si="1"/>
        <v>391282089.22000003</v>
      </c>
      <c r="T19" s="44">
        <f t="shared" si="1"/>
        <v>1925174912.22</v>
      </c>
      <c r="U19" s="44">
        <f t="shared" si="1"/>
        <v>110393055.94</v>
      </c>
    </row>
    <row r="20" spans="1:22" x14ac:dyDescent="0.25">
      <c r="A20" s="65" t="s">
        <v>152</v>
      </c>
      <c r="B20" s="65"/>
      <c r="C20" s="65"/>
      <c r="D20" s="45"/>
      <c r="E20" s="45" t="s">
        <v>153</v>
      </c>
      <c r="F20" s="44">
        <f>+F21+F33+F35+F39</f>
        <v>1633369604</v>
      </c>
      <c r="G20" s="44">
        <f t="shared" ref="G20:U20" si="3">+G21+G33+G35+G39</f>
        <v>41227832</v>
      </c>
      <c r="H20" s="44">
        <f t="shared" si="3"/>
        <v>185179678</v>
      </c>
      <c r="I20" s="44">
        <f t="shared" si="3"/>
        <v>485593868</v>
      </c>
      <c r="J20" s="44">
        <f t="shared" si="3"/>
        <v>294761352</v>
      </c>
      <c r="K20" s="44">
        <f t="shared" si="3"/>
        <v>1680250274</v>
      </c>
      <c r="L20" s="44">
        <f t="shared" si="3"/>
        <v>1638028115</v>
      </c>
      <c r="M20" s="44">
        <f t="shared" si="3"/>
        <v>1518690780</v>
      </c>
      <c r="N20" s="44">
        <f t="shared" si="3"/>
        <v>119337335</v>
      </c>
      <c r="O20" s="44">
        <f t="shared" si="3"/>
        <v>1638028115</v>
      </c>
      <c r="P20" s="44">
        <f t="shared" si="3"/>
        <v>1638028115</v>
      </c>
      <c r="Q20" s="113">
        <f t="shared" si="2"/>
        <v>0.97487150595757022</v>
      </c>
      <c r="R20" s="44">
        <f t="shared" si="3"/>
        <v>1422657220</v>
      </c>
      <c r="S20" s="44">
        <f t="shared" si="3"/>
        <v>215370895</v>
      </c>
      <c r="T20" s="44">
        <f t="shared" si="3"/>
        <v>1638028115</v>
      </c>
      <c r="U20" s="44">
        <f t="shared" si="3"/>
        <v>42222159</v>
      </c>
    </row>
    <row r="21" spans="1:22" x14ac:dyDescent="0.25">
      <c r="A21" s="68" t="s">
        <v>154</v>
      </c>
      <c r="B21" s="68"/>
      <c r="C21" s="68"/>
      <c r="D21" s="40"/>
      <c r="E21" s="40" t="s">
        <v>155</v>
      </c>
      <c r="F21" s="43">
        <f>SUM(F22:F32)</f>
        <v>1215818433</v>
      </c>
      <c r="G21" s="43">
        <f t="shared" ref="G21:U21" si="4">SUM(G22:G32)</f>
        <v>27408278</v>
      </c>
      <c r="H21" s="43">
        <f t="shared" si="4"/>
        <v>134444515</v>
      </c>
      <c r="I21" s="43">
        <f t="shared" si="4"/>
        <v>47774395</v>
      </c>
      <c r="J21" s="43">
        <f t="shared" si="4"/>
        <v>23112741</v>
      </c>
      <c r="K21" s="43">
        <f t="shared" si="4"/>
        <v>1133443850</v>
      </c>
      <c r="L21" s="43">
        <f t="shared" si="4"/>
        <v>1123686983</v>
      </c>
      <c r="M21" s="43">
        <f t="shared" si="4"/>
        <v>1024989810</v>
      </c>
      <c r="N21" s="43">
        <f t="shared" si="4"/>
        <v>98697173</v>
      </c>
      <c r="O21" s="43">
        <f t="shared" si="4"/>
        <v>1123686983</v>
      </c>
      <c r="P21" s="43">
        <f t="shared" si="4"/>
        <v>1123686983</v>
      </c>
      <c r="Q21" s="114">
        <f t="shared" si="2"/>
        <v>0.99139183912815798</v>
      </c>
      <c r="R21" s="43">
        <f t="shared" si="4"/>
        <v>1023989810</v>
      </c>
      <c r="S21" s="43">
        <f t="shared" si="4"/>
        <v>99697173</v>
      </c>
      <c r="T21" s="43">
        <f t="shared" si="4"/>
        <v>1123686983</v>
      </c>
      <c r="U21" s="43">
        <f t="shared" si="4"/>
        <v>9756867</v>
      </c>
      <c r="V21" s="115"/>
    </row>
    <row r="22" spans="1:22" x14ac:dyDescent="0.25">
      <c r="A22" s="68" t="s">
        <v>156</v>
      </c>
      <c r="B22" s="68"/>
      <c r="C22" s="68"/>
      <c r="D22" s="40" t="s">
        <v>80</v>
      </c>
      <c r="E22" s="40" t="s">
        <v>157</v>
      </c>
      <c r="F22" s="43">
        <v>869182960</v>
      </c>
      <c r="G22" s="43">
        <v>0</v>
      </c>
      <c r="H22" s="43">
        <v>64000000</v>
      </c>
      <c r="I22" s="43">
        <v>0</v>
      </c>
      <c r="J22" s="43">
        <v>0</v>
      </c>
      <c r="K22" s="43">
        <v>805182960</v>
      </c>
      <c r="L22" s="97">
        <v>801478426</v>
      </c>
      <c r="M22" s="43">
        <v>734445514</v>
      </c>
      <c r="N22" s="43">
        <v>67032912</v>
      </c>
      <c r="O22" s="43">
        <v>801478426</v>
      </c>
      <c r="P22" s="97">
        <v>801478426</v>
      </c>
      <c r="Q22" s="114">
        <f t="shared" si="2"/>
        <v>0.99539914009109187</v>
      </c>
      <c r="R22" s="43">
        <v>734445514</v>
      </c>
      <c r="S22" s="43">
        <v>67032912</v>
      </c>
      <c r="T22" s="43">
        <v>801478426</v>
      </c>
      <c r="U22" s="43">
        <v>3704534</v>
      </c>
    </row>
    <row r="23" spans="1:22" x14ac:dyDescent="0.25">
      <c r="A23" s="68" t="s">
        <v>158</v>
      </c>
      <c r="B23" s="68"/>
      <c r="C23" s="68"/>
      <c r="D23" s="40" t="s">
        <v>80</v>
      </c>
      <c r="E23" s="40" t="s">
        <v>159</v>
      </c>
      <c r="F23" s="43">
        <v>79492757</v>
      </c>
      <c r="G23" s="43">
        <v>3877</v>
      </c>
      <c r="H23" s="43">
        <v>9450883</v>
      </c>
      <c r="I23" s="43">
        <v>0</v>
      </c>
      <c r="J23" s="43">
        <v>0</v>
      </c>
      <c r="K23" s="43">
        <v>70045751</v>
      </c>
      <c r="L23" s="97">
        <v>70045751</v>
      </c>
      <c r="M23" s="43">
        <v>69908951</v>
      </c>
      <c r="N23" s="43">
        <v>136800</v>
      </c>
      <c r="O23" s="43">
        <v>70045751</v>
      </c>
      <c r="P23" s="97">
        <v>70045751</v>
      </c>
      <c r="Q23" s="114">
        <f t="shared" si="2"/>
        <v>1</v>
      </c>
      <c r="R23" s="43">
        <v>69908951</v>
      </c>
      <c r="S23" s="43">
        <v>136800</v>
      </c>
      <c r="T23" s="43">
        <v>70045751</v>
      </c>
      <c r="U23" s="43">
        <v>0</v>
      </c>
    </row>
    <row r="24" spans="1:22" x14ac:dyDescent="0.25">
      <c r="A24" s="68" t="s">
        <v>160</v>
      </c>
      <c r="B24" s="68"/>
      <c r="C24" s="68"/>
      <c r="D24" s="40" t="s">
        <v>80</v>
      </c>
      <c r="E24" s="40" t="s">
        <v>161</v>
      </c>
      <c r="F24" s="43">
        <v>38291709</v>
      </c>
      <c r="G24" s="43">
        <v>11236108</v>
      </c>
      <c r="H24" s="43">
        <v>18677515</v>
      </c>
      <c r="I24" s="43">
        <v>0</v>
      </c>
      <c r="J24" s="43">
        <v>0</v>
      </c>
      <c r="K24" s="43">
        <v>30850302</v>
      </c>
      <c r="L24" s="97">
        <v>30850302</v>
      </c>
      <c r="M24" s="43">
        <v>29277730</v>
      </c>
      <c r="N24" s="43">
        <v>1572572</v>
      </c>
      <c r="O24" s="43">
        <v>30850302</v>
      </c>
      <c r="P24" s="97">
        <v>30850302</v>
      </c>
      <c r="Q24" s="114">
        <f t="shared" si="2"/>
        <v>1</v>
      </c>
      <c r="R24" s="43">
        <v>29277730</v>
      </c>
      <c r="S24" s="43">
        <v>1572572</v>
      </c>
      <c r="T24" s="43">
        <v>30850302</v>
      </c>
      <c r="U24" s="43">
        <v>0</v>
      </c>
    </row>
    <row r="25" spans="1:22" x14ac:dyDescent="0.25">
      <c r="A25" s="68" t="s">
        <v>162</v>
      </c>
      <c r="B25" s="68"/>
      <c r="C25" s="68"/>
      <c r="D25" s="40" t="s">
        <v>80</v>
      </c>
      <c r="E25" s="40" t="s">
        <v>163</v>
      </c>
      <c r="F25" s="43">
        <v>38291709</v>
      </c>
      <c r="G25" s="43">
        <v>16055366</v>
      </c>
      <c r="H25" s="43">
        <v>4444018</v>
      </c>
      <c r="I25" s="43">
        <v>0</v>
      </c>
      <c r="J25" s="43">
        <v>0</v>
      </c>
      <c r="K25" s="43">
        <v>49903057</v>
      </c>
      <c r="L25" s="97">
        <v>49903057</v>
      </c>
      <c r="M25" s="43">
        <v>47491780</v>
      </c>
      <c r="N25" s="43">
        <v>2411277</v>
      </c>
      <c r="O25" s="43">
        <v>49903057</v>
      </c>
      <c r="P25" s="97">
        <v>49903057</v>
      </c>
      <c r="Q25" s="114">
        <f t="shared" si="2"/>
        <v>1</v>
      </c>
      <c r="R25" s="43">
        <v>47491780</v>
      </c>
      <c r="S25" s="43">
        <v>2411277</v>
      </c>
      <c r="T25" s="43">
        <v>49903057</v>
      </c>
      <c r="U25" s="43">
        <v>0</v>
      </c>
    </row>
    <row r="26" spans="1:22" x14ac:dyDescent="0.25">
      <c r="A26" s="68" t="s">
        <v>164</v>
      </c>
      <c r="B26" s="68"/>
      <c r="C26" s="68"/>
      <c r="D26" s="40" t="s">
        <v>80</v>
      </c>
      <c r="E26" s="40" t="s">
        <v>165</v>
      </c>
      <c r="F26" s="43">
        <v>4828794</v>
      </c>
      <c r="G26" s="43">
        <v>0</v>
      </c>
      <c r="H26" s="43">
        <v>1224724</v>
      </c>
      <c r="I26" s="43">
        <v>274395</v>
      </c>
      <c r="J26" s="43">
        <v>0</v>
      </c>
      <c r="K26" s="43">
        <v>3878465</v>
      </c>
      <c r="L26" s="97">
        <v>3878465</v>
      </c>
      <c r="M26" s="43">
        <v>3679081</v>
      </c>
      <c r="N26" s="43">
        <v>199384</v>
      </c>
      <c r="O26" s="43">
        <v>3878465</v>
      </c>
      <c r="P26" s="97">
        <v>3878465</v>
      </c>
      <c r="Q26" s="114">
        <f t="shared" si="2"/>
        <v>1</v>
      </c>
      <c r="R26" s="43">
        <v>3679081</v>
      </c>
      <c r="S26" s="43">
        <v>199384</v>
      </c>
      <c r="T26" s="43">
        <v>3878465</v>
      </c>
      <c r="U26" s="43">
        <v>0</v>
      </c>
    </row>
    <row r="27" spans="1:22" ht="16.5" x14ac:dyDescent="0.25">
      <c r="A27" s="68" t="s">
        <v>166</v>
      </c>
      <c r="B27" s="68"/>
      <c r="C27" s="68"/>
      <c r="D27" s="40" t="s">
        <v>80</v>
      </c>
      <c r="E27" s="40" t="s">
        <v>167</v>
      </c>
      <c r="F27" s="43">
        <v>25351170</v>
      </c>
      <c r="G27" s="43">
        <v>0</v>
      </c>
      <c r="H27" s="43">
        <v>4652605</v>
      </c>
      <c r="I27" s="43">
        <v>0</v>
      </c>
      <c r="J27" s="43">
        <v>0</v>
      </c>
      <c r="K27" s="43">
        <v>20698565</v>
      </c>
      <c r="L27" s="97">
        <v>20698565</v>
      </c>
      <c r="M27" s="43">
        <v>19651799</v>
      </c>
      <c r="N27" s="43">
        <v>1046766</v>
      </c>
      <c r="O27" s="43">
        <v>20698565</v>
      </c>
      <c r="P27" s="97">
        <v>20698565</v>
      </c>
      <c r="Q27" s="114">
        <f t="shared" si="2"/>
        <v>1</v>
      </c>
      <c r="R27" s="43">
        <v>19651799</v>
      </c>
      <c r="S27" s="43">
        <v>1046766</v>
      </c>
      <c r="T27" s="43">
        <v>20698565</v>
      </c>
      <c r="U27" s="43">
        <v>0</v>
      </c>
    </row>
    <row r="28" spans="1:22" x14ac:dyDescent="0.25">
      <c r="A28" s="68" t="s">
        <v>168</v>
      </c>
      <c r="B28" s="68"/>
      <c r="C28" s="68"/>
      <c r="D28" s="40" t="s">
        <v>80</v>
      </c>
      <c r="E28" s="40" t="s">
        <v>169</v>
      </c>
      <c r="F28" s="43">
        <v>37124356</v>
      </c>
      <c r="G28" s="43">
        <v>20178</v>
      </c>
      <c r="H28" s="43">
        <v>4267088</v>
      </c>
      <c r="I28" s="43">
        <v>0</v>
      </c>
      <c r="J28" s="43">
        <v>0</v>
      </c>
      <c r="K28" s="43">
        <v>32877446</v>
      </c>
      <c r="L28" s="97">
        <v>32877446</v>
      </c>
      <c r="M28" s="43">
        <v>32167798</v>
      </c>
      <c r="N28" s="43">
        <v>709648</v>
      </c>
      <c r="O28" s="43">
        <v>32877446</v>
      </c>
      <c r="P28" s="97">
        <v>32877446</v>
      </c>
      <c r="Q28" s="114">
        <f t="shared" si="2"/>
        <v>1</v>
      </c>
      <c r="R28" s="43">
        <v>32167798</v>
      </c>
      <c r="S28" s="43">
        <v>709648</v>
      </c>
      <c r="T28" s="43">
        <v>32877446</v>
      </c>
      <c r="U28" s="43">
        <v>0</v>
      </c>
    </row>
    <row r="29" spans="1:22" x14ac:dyDescent="0.25">
      <c r="A29" s="68" t="s">
        <v>170</v>
      </c>
      <c r="B29" s="68"/>
      <c r="C29" s="68"/>
      <c r="D29" s="40" t="s">
        <v>80</v>
      </c>
      <c r="E29" s="40" t="s">
        <v>171</v>
      </c>
      <c r="F29" s="43">
        <v>87098195</v>
      </c>
      <c r="G29" s="43">
        <v>83158</v>
      </c>
      <c r="H29" s="43">
        <v>5087724</v>
      </c>
      <c r="I29" s="43">
        <v>0</v>
      </c>
      <c r="J29" s="43">
        <v>0</v>
      </c>
      <c r="K29" s="43">
        <v>82093629</v>
      </c>
      <c r="L29" s="97">
        <v>82093629</v>
      </c>
      <c r="M29" s="43">
        <v>78836766</v>
      </c>
      <c r="N29" s="43">
        <v>3256863</v>
      </c>
      <c r="O29" s="43">
        <v>82093629</v>
      </c>
      <c r="P29" s="97">
        <v>82093629</v>
      </c>
      <c r="Q29" s="114">
        <f t="shared" si="2"/>
        <v>1</v>
      </c>
      <c r="R29" s="43">
        <v>78836766</v>
      </c>
      <c r="S29" s="43">
        <v>3256863</v>
      </c>
      <c r="T29" s="43">
        <v>82093629</v>
      </c>
      <c r="U29" s="43">
        <v>0</v>
      </c>
    </row>
    <row r="30" spans="1:22" x14ac:dyDescent="0.25">
      <c r="A30" s="68" t="s">
        <v>172</v>
      </c>
      <c r="B30" s="68"/>
      <c r="C30" s="68"/>
      <c r="D30" s="40" t="s">
        <v>80</v>
      </c>
      <c r="E30" s="40" t="s">
        <v>173</v>
      </c>
      <c r="F30" s="43">
        <v>10451783</v>
      </c>
      <c r="G30" s="43">
        <v>9591</v>
      </c>
      <c r="H30" s="43">
        <v>1555358</v>
      </c>
      <c r="I30" s="43">
        <v>0</v>
      </c>
      <c r="J30" s="43">
        <v>0</v>
      </c>
      <c r="K30" s="43">
        <v>8906016</v>
      </c>
      <c r="L30" s="97">
        <v>8906016</v>
      </c>
      <c r="M30" s="43">
        <v>8530391</v>
      </c>
      <c r="N30" s="43">
        <v>375625</v>
      </c>
      <c r="O30" s="43">
        <v>8906016</v>
      </c>
      <c r="P30" s="97">
        <v>8906016</v>
      </c>
      <c r="Q30" s="114">
        <f t="shared" si="2"/>
        <v>1</v>
      </c>
      <c r="R30" s="43">
        <v>8530391</v>
      </c>
      <c r="S30" s="43">
        <v>375625</v>
      </c>
      <c r="T30" s="43">
        <v>8906016</v>
      </c>
      <c r="U30" s="43">
        <v>0</v>
      </c>
    </row>
    <row r="31" spans="1:22" ht="16.5" x14ac:dyDescent="0.25">
      <c r="A31" s="68" t="s">
        <v>174</v>
      </c>
      <c r="B31" s="68"/>
      <c r="C31" s="68"/>
      <c r="D31" s="40" t="s">
        <v>80</v>
      </c>
      <c r="E31" s="40" t="s">
        <v>175</v>
      </c>
      <c r="F31" s="43">
        <v>22620400</v>
      </c>
      <c r="G31" s="43">
        <v>0</v>
      </c>
      <c r="H31" s="43">
        <v>20000000</v>
      </c>
      <c r="I31" s="43">
        <v>47500000</v>
      </c>
      <c r="J31" s="43">
        <v>21112741</v>
      </c>
      <c r="K31" s="43">
        <v>29007659</v>
      </c>
      <c r="L31" s="97">
        <v>22955326</v>
      </c>
      <c r="M31" s="43">
        <v>1000000</v>
      </c>
      <c r="N31" s="43">
        <v>21955326</v>
      </c>
      <c r="O31" s="43">
        <v>22955326</v>
      </c>
      <c r="P31" s="97">
        <v>22955326</v>
      </c>
      <c r="Q31" s="114">
        <f t="shared" si="2"/>
        <v>0.79135396620595966</v>
      </c>
      <c r="R31" s="43">
        <v>0</v>
      </c>
      <c r="S31" s="43">
        <v>22955326</v>
      </c>
      <c r="T31" s="43">
        <v>22955326</v>
      </c>
      <c r="U31" s="43">
        <v>6052333</v>
      </c>
      <c r="V31" s="116"/>
    </row>
    <row r="32" spans="1:22" x14ac:dyDescent="0.25">
      <c r="A32" s="68" t="s">
        <v>176</v>
      </c>
      <c r="B32" s="68"/>
      <c r="C32" s="68"/>
      <c r="D32" s="40" t="s">
        <v>80</v>
      </c>
      <c r="E32" s="40" t="s">
        <v>177</v>
      </c>
      <c r="F32" s="43">
        <v>3084600</v>
      </c>
      <c r="G32" s="43">
        <v>0</v>
      </c>
      <c r="H32" s="43">
        <v>1084600</v>
      </c>
      <c r="I32" s="43">
        <v>0</v>
      </c>
      <c r="J32" s="43">
        <v>2000000</v>
      </c>
      <c r="K32" s="43">
        <v>0</v>
      </c>
      <c r="L32" s="97">
        <v>0</v>
      </c>
      <c r="M32" s="43">
        <v>0</v>
      </c>
      <c r="N32" s="43">
        <v>0</v>
      </c>
      <c r="O32" s="43">
        <v>0</v>
      </c>
      <c r="P32" s="97">
        <v>0</v>
      </c>
      <c r="Q32" s="114">
        <v>0</v>
      </c>
      <c r="R32" s="43">
        <v>0</v>
      </c>
      <c r="S32" s="43">
        <v>0</v>
      </c>
      <c r="T32" s="43">
        <v>0</v>
      </c>
      <c r="U32" s="43">
        <v>0</v>
      </c>
    </row>
    <row r="33" spans="1:21" ht="16.5" x14ac:dyDescent="0.25">
      <c r="A33" s="68" t="s">
        <v>178</v>
      </c>
      <c r="B33" s="68"/>
      <c r="C33" s="68"/>
      <c r="D33" s="40"/>
      <c r="E33" s="40" t="s">
        <v>179</v>
      </c>
      <c r="F33" s="43">
        <f>SUM(F34)</f>
        <v>237455160</v>
      </c>
      <c r="G33" s="43">
        <f t="shared" ref="G33:U33" si="5">SUM(G34)</f>
        <v>13152354</v>
      </c>
      <c r="H33" s="43">
        <f t="shared" si="5"/>
        <v>36800000</v>
      </c>
      <c r="I33" s="43">
        <f t="shared" si="5"/>
        <v>437819473</v>
      </c>
      <c r="J33" s="43">
        <f t="shared" si="5"/>
        <v>271648611</v>
      </c>
      <c r="K33" s="43">
        <f t="shared" si="5"/>
        <v>379978376</v>
      </c>
      <c r="L33" s="43">
        <f t="shared" si="5"/>
        <v>353353284</v>
      </c>
      <c r="M33" s="43">
        <f t="shared" si="5"/>
        <v>346826022</v>
      </c>
      <c r="N33" s="43">
        <f t="shared" si="5"/>
        <v>6527262</v>
      </c>
      <c r="O33" s="43">
        <f t="shared" si="5"/>
        <v>353353284</v>
      </c>
      <c r="P33" s="43">
        <f t="shared" si="5"/>
        <v>353353284</v>
      </c>
      <c r="Q33" s="114">
        <f>+O33/K33</f>
        <v>0.92992998106818581</v>
      </c>
      <c r="R33" s="43">
        <f t="shared" si="5"/>
        <v>266171762</v>
      </c>
      <c r="S33" s="43">
        <f t="shared" si="5"/>
        <v>87181522</v>
      </c>
      <c r="T33" s="43">
        <f t="shared" si="5"/>
        <v>353353284</v>
      </c>
      <c r="U33" s="43">
        <f t="shared" si="5"/>
        <v>26625092</v>
      </c>
    </row>
    <row r="34" spans="1:21" x14ac:dyDescent="0.25">
      <c r="A34" s="68" t="s">
        <v>180</v>
      </c>
      <c r="B34" s="68"/>
      <c r="C34" s="68"/>
      <c r="D34" s="40" t="s">
        <v>80</v>
      </c>
      <c r="E34" s="40" t="s">
        <v>181</v>
      </c>
      <c r="F34" s="43">
        <v>237455160</v>
      </c>
      <c r="G34" s="43">
        <v>13152354</v>
      </c>
      <c r="H34" s="43">
        <v>36800000</v>
      </c>
      <c r="I34" s="43">
        <v>437819473</v>
      </c>
      <c r="J34" s="43">
        <v>271648611</v>
      </c>
      <c r="K34" s="43">
        <v>379978376</v>
      </c>
      <c r="L34" s="97">
        <v>353353284</v>
      </c>
      <c r="M34" s="43">
        <v>346826022</v>
      </c>
      <c r="N34" s="43">
        <v>6527262</v>
      </c>
      <c r="O34" s="43">
        <v>353353284</v>
      </c>
      <c r="P34" s="97">
        <v>353353284</v>
      </c>
      <c r="Q34" s="114">
        <f t="shared" si="2"/>
        <v>0.92992998106818581</v>
      </c>
      <c r="R34" s="43">
        <v>266171762</v>
      </c>
      <c r="S34" s="43">
        <v>87181522</v>
      </c>
      <c r="T34" s="43">
        <v>353353284</v>
      </c>
      <c r="U34" s="43">
        <v>26625092</v>
      </c>
    </row>
    <row r="35" spans="1:21" ht="16.5" x14ac:dyDescent="0.25">
      <c r="A35" s="68" t="s">
        <v>182</v>
      </c>
      <c r="B35" s="68"/>
      <c r="C35" s="68"/>
      <c r="D35" s="40"/>
      <c r="E35" s="40" t="s">
        <v>183</v>
      </c>
      <c r="F35" s="43">
        <f>SUM(F36:F38)</f>
        <v>122710617</v>
      </c>
      <c r="G35" s="43">
        <f t="shared" ref="G35:U35" si="6">SUM(G36:G38)</f>
        <v>0</v>
      </c>
      <c r="H35" s="43">
        <f t="shared" si="6"/>
        <v>4534969</v>
      </c>
      <c r="I35" s="43">
        <f t="shared" si="6"/>
        <v>0</v>
      </c>
      <c r="J35" s="43">
        <f t="shared" si="6"/>
        <v>0</v>
      </c>
      <c r="K35" s="43">
        <f t="shared" si="6"/>
        <v>118175648</v>
      </c>
      <c r="L35" s="43">
        <f t="shared" si="6"/>
        <v>113730148</v>
      </c>
      <c r="M35" s="43">
        <f t="shared" si="6"/>
        <v>103876148</v>
      </c>
      <c r="N35" s="43">
        <f t="shared" si="6"/>
        <v>9854000</v>
      </c>
      <c r="O35" s="43">
        <f t="shared" si="6"/>
        <v>113730148</v>
      </c>
      <c r="P35" s="43">
        <f t="shared" si="6"/>
        <v>113730148</v>
      </c>
      <c r="Q35" s="114">
        <f>+O35/K35</f>
        <v>0.96238226677631589</v>
      </c>
      <c r="R35" s="43">
        <f t="shared" si="6"/>
        <v>94766848</v>
      </c>
      <c r="S35" s="43">
        <f t="shared" si="6"/>
        <v>18963300</v>
      </c>
      <c r="T35" s="43">
        <f t="shared" si="6"/>
        <v>113730148</v>
      </c>
      <c r="U35" s="43">
        <f t="shared" si="6"/>
        <v>4445500</v>
      </c>
    </row>
    <row r="36" spans="1:21" x14ac:dyDescent="0.25">
      <c r="A36" s="68" t="s">
        <v>184</v>
      </c>
      <c r="B36" s="68"/>
      <c r="C36" s="68"/>
      <c r="D36" s="40" t="s">
        <v>80</v>
      </c>
      <c r="E36" s="40" t="s">
        <v>185</v>
      </c>
      <c r="F36" s="43">
        <v>13606402</v>
      </c>
      <c r="G36" s="43">
        <v>0</v>
      </c>
      <c r="H36" s="43">
        <v>1759342</v>
      </c>
      <c r="I36" s="43">
        <v>0</v>
      </c>
      <c r="J36" s="43">
        <v>0</v>
      </c>
      <c r="K36" s="43">
        <v>11847060</v>
      </c>
      <c r="L36" s="97">
        <v>11846660</v>
      </c>
      <c r="M36" s="43">
        <v>10862860</v>
      </c>
      <c r="N36" s="43">
        <v>983800</v>
      </c>
      <c r="O36" s="43">
        <v>11846660</v>
      </c>
      <c r="P36" s="97">
        <v>11846660</v>
      </c>
      <c r="Q36" s="114">
        <f t="shared" si="2"/>
        <v>0.99996623634893378</v>
      </c>
      <c r="R36" s="43">
        <v>9879060</v>
      </c>
      <c r="S36" s="43">
        <v>1967600</v>
      </c>
      <c r="T36" s="43">
        <v>11846660</v>
      </c>
      <c r="U36" s="43">
        <v>400</v>
      </c>
    </row>
    <row r="37" spans="1:21" x14ac:dyDescent="0.25">
      <c r="A37" s="68" t="s">
        <v>186</v>
      </c>
      <c r="B37" s="68"/>
      <c r="C37" s="68"/>
      <c r="D37" s="40" t="s">
        <v>80</v>
      </c>
      <c r="E37" s="40" t="s">
        <v>187</v>
      </c>
      <c r="F37" s="43">
        <v>104301955</v>
      </c>
      <c r="G37" s="43">
        <v>0</v>
      </c>
      <c r="H37" s="43">
        <v>2572567</v>
      </c>
      <c r="I37" s="43">
        <v>0</v>
      </c>
      <c r="J37" s="43">
        <v>0</v>
      </c>
      <c r="K37" s="43">
        <v>101729388</v>
      </c>
      <c r="L37" s="97">
        <v>97736088</v>
      </c>
      <c r="M37" s="43">
        <v>89566288</v>
      </c>
      <c r="N37" s="43">
        <v>8169800</v>
      </c>
      <c r="O37" s="43">
        <v>97736088</v>
      </c>
      <c r="P37" s="97">
        <v>97736088</v>
      </c>
      <c r="Q37" s="114">
        <f t="shared" si="2"/>
        <v>0.96074585644808952</v>
      </c>
      <c r="R37" s="43">
        <v>81440788</v>
      </c>
      <c r="S37" s="43">
        <v>16295300</v>
      </c>
      <c r="T37" s="43">
        <v>97736088</v>
      </c>
      <c r="U37" s="43">
        <v>3993300</v>
      </c>
    </row>
    <row r="38" spans="1:21" ht="16.5" x14ac:dyDescent="0.25">
      <c r="A38" s="68" t="s">
        <v>188</v>
      </c>
      <c r="B38" s="68"/>
      <c r="C38" s="68"/>
      <c r="D38" s="40" t="s">
        <v>80</v>
      </c>
      <c r="E38" s="40" t="s">
        <v>189</v>
      </c>
      <c r="F38" s="43">
        <v>4802260</v>
      </c>
      <c r="G38" s="43">
        <v>0</v>
      </c>
      <c r="H38" s="43">
        <v>203060</v>
      </c>
      <c r="I38" s="43">
        <v>0</v>
      </c>
      <c r="J38" s="43">
        <v>0</v>
      </c>
      <c r="K38" s="43">
        <v>4599200</v>
      </c>
      <c r="L38" s="97">
        <v>4147400</v>
      </c>
      <c r="M38" s="43">
        <v>3447000</v>
      </c>
      <c r="N38" s="43">
        <v>700400</v>
      </c>
      <c r="O38" s="43">
        <v>4147400</v>
      </c>
      <c r="P38" s="97">
        <v>4147400</v>
      </c>
      <c r="Q38" s="114">
        <f t="shared" si="2"/>
        <v>0.90176552443903291</v>
      </c>
      <c r="R38" s="43">
        <v>3447000</v>
      </c>
      <c r="S38" s="43">
        <v>700400</v>
      </c>
      <c r="T38" s="43">
        <v>4147400</v>
      </c>
      <c r="U38" s="43">
        <v>451800</v>
      </c>
    </row>
    <row r="39" spans="1:21" x14ac:dyDescent="0.25">
      <c r="A39" s="68" t="s">
        <v>190</v>
      </c>
      <c r="B39" s="68"/>
      <c r="C39" s="68"/>
      <c r="D39" s="40"/>
      <c r="E39" s="40" t="s">
        <v>191</v>
      </c>
      <c r="F39" s="43">
        <f>SUM(F40:F42)</f>
        <v>57385394</v>
      </c>
      <c r="G39" s="43">
        <f t="shared" ref="G39:U39" si="7">SUM(G40:G42)</f>
        <v>667200</v>
      </c>
      <c r="H39" s="43">
        <f t="shared" si="7"/>
        <v>9400194</v>
      </c>
      <c r="I39" s="43">
        <f t="shared" si="7"/>
        <v>0</v>
      </c>
      <c r="J39" s="43">
        <f t="shared" si="7"/>
        <v>0</v>
      </c>
      <c r="K39" s="43">
        <f t="shared" si="7"/>
        <v>48652400</v>
      </c>
      <c r="L39" s="43">
        <f t="shared" si="7"/>
        <v>47257700</v>
      </c>
      <c r="M39" s="43">
        <f t="shared" si="7"/>
        <v>42998800</v>
      </c>
      <c r="N39" s="43">
        <f t="shared" si="7"/>
        <v>4258900</v>
      </c>
      <c r="O39" s="43">
        <f t="shared" si="7"/>
        <v>47257700</v>
      </c>
      <c r="P39" s="43">
        <f t="shared" si="7"/>
        <v>47257700</v>
      </c>
      <c r="Q39" s="114">
        <f t="shared" si="2"/>
        <v>0.97133337718180401</v>
      </c>
      <c r="R39" s="43">
        <f t="shared" si="7"/>
        <v>37728800</v>
      </c>
      <c r="S39" s="43">
        <f t="shared" si="7"/>
        <v>9528900</v>
      </c>
      <c r="T39" s="43">
        <f t="shared" si="7"/>
        <v>47257700</v>
      </c>
      <c r="U39" s="43">
        <f t="shared" si="7"/>
        <v>1394700</v>
      </c>
    </row>
    <row r="40" spans="1:21" ht="16.5" x14ac:dyDescent="0.25">
      <c r="A40" s="68" t="s">
        <v>192</v>
      </c>
      <c r="B40" s="68"/>
      <c r="C40" s="68"/>
      <c r="D40" s="40" t="s">
        <v>80</v>
      </c>
      <c r="E40" s="40" t="s">
        <v>193</v>
      </c>
      <c r="F40" s="43">
        <v>44839250</v>
      </c>
      <c r="G40" s="43">
        <v>667200</v>
      </c>
      <c r="H40" s="43">
        <v>5512650</v>
      </c>
      <c r="I40" s="43">
        <v>0</v>
      </c>
      <c r="J40" s="43">
        <v>0</v>
      </c>
      <c r="K40" s="43">
        <v>39993800</v>
      </c>
      <c r="L40" s="97">
        <v>38599100</v>
      </c>
      <c r="M40" s="43">
        <v>35197900</v>
      </c>
      <c r="N40" s="43">
        <v>3401200</v>
      </c>
      <c r="O40" s="43">
        <v>38599100</v>
      </c>
      <c r="P40" s="97">
        <v>38599100</v>
      </c>
      <c r="Q40" s="114">
        <f t="shared" si="2"/>
        <v>0.9651270946996785</v>
      </c>
      <c r="R40" s="43">
        <v>30506800</v>
      </c>
      <c r="S40" s="43">
        <v>8092300</v>
      </c>
      <c r="T40" s="43">
        <v>38599100</v>
      </c>
      <c r="U40" s="43">
        <v>1394700</v>
      </c>
    </row>
    <row r="41" spans="1:21" x14ac:dyDescent="0.25">
      <c r="A41" s="68" t="s">
        <v>194</v>
      </c>
      <c r="B41" s="68"/>
      <c r="C41" s="68"/>
      <c r="D41" s="40" t="s">
        <v>80</v>
      </c>
      <c r="E41" s="40" t="s">
        <v>195</v>
      </c>
      <c r="F41" s="43">
        <v>6180484</v>
      </c>
      <c r="G41" s="43">
        <v>0</v>
      </c>
      <c r="H41" s="43">
        <v>985584</v>
      </c>
      <c r="I41" s="43">
        <v>0</v>
      </c>
      <c r="J41" s="43">
        <v>0</v>
      </c>
      <c r="K41" s="43">
        <v>5194900</v>
      </c>
      <c r="L41" s="97">
        <v>5194900</v>
      </c>
      <c r="M41" s="43">
        <v>4680300</v>
      </c>
      <c r="N41" s="43">
        <v>514600</v>
      </c>
      <c r="O41" s="43">
        <v>5194900</v>
      </c>
      <c r="P41" s="97">
        <v>5194900</v>
      </c>
      <c r="Q41" s="114">
        <f t="shared" si="2"/>
        <v>1</v>
      </c>
      <c r="R41" s="43">
        <v>4333000</v>
      </c>
      <c r="S41" s="43">
        <v>861900</v>
      </c>
      <c r="T41" s="43">
        <v>5194900</v>
      </c>
      <c r="U41" s="43">
        <v>0</v>
      </c>
    </row>
    <row r="42" spans="1:21" x14ac:dyDescent="0.25">
      <c r="A42" s="68" t="s">
        <v>196</v>
      </c>
      <c r="B42" s="68"/>
      <c r="C42" s="68"/>
      <c r="D42" s="40" t="s">
        <v>80</v>
      </c>
      <c r="E42" s="40" t="s">
        <v>197</v>
      </c>
      <c r="F42" s="43">
        <v>6365660</v>
      </c>
      <c r="G42" s="43">
        <v>0</v>
      </c>
      <c r="H42" s="43">
        <v>2901960</v>
      </c>
      <c r="I42" s="43">
        <v>0</v>
      </c>
      <c r="J42" s="43">
        <v>0</v>
      </c>
      <c r="K42" s="43">
        <v>3463700</v>
      </c>
      <c r="L42" s="97">
        <v>3463700</v>
      </c>
      <c r="M42" s="43">
        <v>3120600</v>
      </c>
      <c r="N42" s="43">
        <v>343100</v>
      </c>
      <c r="O42" s="43">
        <v>3463700</v>
      </c>
      <c r="P42" s="97">
        <v>3463700</v>
      </c>
      <c r="Q42" s="114">
        <f t="shared" si="2"/>
        <v>1</v>
      </c>
      <c r="R42" s="43">
        <v>2889000</v>
      </c>
      <c r="S42" s="43">
        <v>574700</v>
      </c>
      <c r="T42" s="43">
        <v>3463700</v>
      </c>
      <c r="U42" s="43">
        <v>0</v>
      </c>
    </row>
    <row r="43" spans="1:21" x14ac:dyDescent="0.25">
      <c r="A43" s="65" t="s">
        <v>198</v>
      </c>
      <c r="B43" s="65"/>
      <c r="C43" s="65"/>
      <c r="D43" s="45"/>
      <c r="E43" s="45" t="s">
        <v>199</v>
      </c>
      <c r="F43" s="44">
        <f>+F44+F46+F53+F56+F62</f>
        <v>94930396</v>
      </c>
      <c r="G43" s="44">
        <f t="shared" ref="G43:U43" si="8">+G44+G46+G53+G56+G62</f>
        <v>130828613</v>
      </c>
      <c r="H43" s="44">
        <f t="shared" si="8"/>
        <v>6876767</v>
      </c>
      <c r="I43" s="44">
        <f t="shared" si="8"/>
        <v>209662139.57999998</v>
      </c>
      <c r="J43" s="44">
        <f t="shared" si="8"/>
        <v>64583934</v>
      </c>
      <c r="K43" s="44">
        <f t="shared" si="8"/>
        <v>363960447.57999998</v>
      </c>
      <c r="L43" s="44">
        <f t="shared" si="8"/>
        <v>295789550.63999999</v>
      </c>
      <c r="M43" s="44">
        <f t="shared" si="8"/>
        <v>119571566</v>
      </c>
      <c r="N43" s="44">
        <f t="shared" si="8"/>
        <v>176217984.63999999</v>
      </c>
      <c r="O43" s="44">
        <f t="shared" si="8"/>
        <v>295789550.63999999</v>
      </c>
      <c r="P43" s="44">
        <f t="shared" si="8"/>
        <v>295789550.63999999</v>
      </c>
      <c r="Q43" s="113">
        <f>+O43/K43</f>
        <v>0.81269696365834987</v>
      </c>
      <c r="R43" s="44">
        <f t="shared" si="8"/>
        <v>111235603</v>
      </c>
      <c r="S43" s="44">
        <f t="shared" si="8"/>
        <v>175911194.22</v>
      </c>
      <c r="T43" s="44">
        <f t="shared" si="8"/>
        <v>287146797.22000003</v>
      </c>
      <c r="U43" s="44">
        <f t="shared" si="8"/>
        <v>68170896.939999998</v>
      </c>
    </row>
    <row r="44" spans="1:21" x14ac:dyDescent="0.25">
      <c r="A44" s="68" t="s">
        <v>200</v>
      </c>
      <c r="B44" s="68"/>
      <c r="C44" s="68"/>
      <c r="D44" s="40"/>
      <c r="E44" s="40" t="s">
        <v>201</v>
      </c>
      <c r="F44" s="43">
        <f>+F45</f>
        <v>3000000</v>
      </c>
      <c r="G44" s="43">
        <f t="shared" ref="G44:U44" si="9">+G45</f>
        <v>500000</v>
      </c>
      <c r="H44" s="43">
        <f t="shared" si="9"/>
        <v>0</v>
      </c>
      <c r="I44" s="43">
        <f t="shared" si="9"/>
        <v>5000000</v>
      </c>
      <c r="J44" s="43">
        <f t="shared" si="9"/>
        <v>0</v>
      </c>
      <c r="K44" s="43">
        <f t="shared" si="9"/>
        <v>8500000</v>
      </c>
      <c r="L44" s="43">
        <f t="shared" si="9"/>
        <v>8033581</v>
      </c>
      <c r="M44" s="43">
        <f t="shared" si="9"/>
        <v>8409529</v>
      </c>
      <c r="N44" s="43">
        <f t="shared" si="9"/>
        <v>-375948</v>
      </c>
      <c r="O44" s="43">
        <f t="shared" si="9"/>
        <v>8033581</v>
      </c>
      <c r="P44" s="43">
        <f t="shared" si="9"/>
        <v>8033581</v>
      </c>
      <c r="Q44" s="114">
        <f t="shared" si="2"/>
        <v>0.94512717647058819</v>
      </c>
      <c r="R44" s="43">
        <f t="shared" si="9"/>
        <v>7808566</v>
      </c>
      <c r="S44" s="43">
        <f t="shared" si="9"/>
        <v>225015</v>
      </c>
      <c r="T44" s="43">
        <f t="shared" si="9"/>
        <v>8033581</v>
      </c>
      <c r="U44" s="43">
        <f t="shared" si="9"/>
        <v>466419</v>
      </c>
    </row>
    <row r="45" spans="1:21" x14ac:dyDescent="0.25">
      <c r="A45" s="68" t="s">
        <v>202</v>
      </c>
      <c r="B45" s="68"/>
      <c r="C45" s="68"/>
      <c r="D45" s="40" t="s">
        <v>80</v>
      </c>
      <c r="E45" s="40" t="s">
        <v>203</v>
      </c>
      <c r="F45" s="43">
        <v>3000000</v>
      </c>
      <c r="G45" s="43">
        <v>500000</v>
      </c>
      <c r="H45" s="43">
        <v>0</v>
      </c>
      <c r="I45" s="43">
        <v>5000000</v>
      </c>
      <c r="J45" s="43">
        <v>0</v>
      </c>
      <c r="K45" s="43">
        <v>8500000</v>
      </c>
      <c r="L45" s="97">
        <v>8033581</v>
      </c>
      <c r="M45" s="43">
        <v>8409529</v>
      </c>
      <c r="N45" s="43">
        <v>-375948</v>
      </c>
      <c r="O45" s="43">
        <v>8033581</v>
      </c>
      <c r="P45" s="97">
        <v>8033581</v>
      </c>
      <c r="Q45" s="114">
        <f t="shared" si="2"/>
        <v>0.94512717647058819</v>
      </c>
      <c r="R45" s="43">
        <v>7808566</v>
      </c>
      <c r="S45" s="43">
        <v>225015</v>
      </c>
      <c r="T45" s="43">
        <v>8033581</v>
      </c>
      <c r="U45" s="43">
        <v>466419</v>
      </c>
    </row>
    <row r="46" spans="1:21" x14ac:dyDescent="0.25">
      <c r="A46" s="68" t="s">
        <v>204</v>
      </c>
      <c r="B46" s="68"/>
      <c r="C46" s="68"/>
      <c r="D46" s="40"/>
      <c r="E46" s="40" t="s">
        <v>205</v>
      </c>
      <c r="F46" s="43">
        <f t="shared" ref="F46:P46" si="10">SUM(F47:F52)</f>
        <v>63259000</v>
      </c>
      <c r="G46" s="43">
        <f t="shared" si="10"/>
        <v>76381947</v>
      </c>
      <c r="H46" s="43">
        <f t="shared" si="10"/>
        <v>5195578</v>
      </c>
      <c r="I46" s="43">
        <f t="shared" si="10"/>
        <v>30973504</v>
      </c>
      <c r="J46" s="43">
        <f t="shared" si="10"/>
        <v>38563652</v>
      </c>
      <c r="K46" s="43">
        <f t="shared" si="10"/>
        <v>126855221</v>
      </c>
      <c r="L46" s="43">
        <f t="shared" si="10"/>
        <v>62855428</v>
      </c>
      <c r="M46" s="43">
        <f t="shared" si="10"/>
        <v>53201845</v>
      </c>
      <c r="N46" s="43">
        <f t="shared" si="10"/>
        <v>9653583</v>
      </c>
      <c r="O46" s="43">
        <f t="shared" si="10"/>
        <v>62855428</v>
      </c>
      <c r="P46" s="43">
        <f t="shared" si="10"/>
        <v>62855428</v>
      </c>
      <c r="Q46" s="114">
        <f t="shared" si="2"/>
        <v>0.49548948403156384</v>
      </c>
      <c r="R46" s="43">
        <f>SUM(R47:R52)</f>
        <v>45466845</v>
      </c>
      <c r="S46" s="43">
        <f>SUM(S47:S52)</f>
        <v>9389046</v>
      </c>
      <c r="T46" s="43">
        <f>SUM(T47:T52)</f>
        <v>54855891</v>
      </c>
      <c r="U46" s="43">
        <f>SUM(U47:U52)</f>
        <v>63999793</v>
      </c>
    </row>
    <row r="47" spans="1:21" x14ac:dyDescent="0.25">
      <c r="A47" s="68" t="s">
        <v>206</v>
      </c>
      <c r="B47" s="68"/>
      <c r="C47" s="68"/>
      <c r="D47" s="40" t="s">
        <v>80</v>
      </c>
      <c r="E47" s="40" t="s">
        <v>207</v>
      </c>
      <c r="F47" s="43">
        <v>37259000</v>
      </c>
      <c r="G47" s="43">
        <v>6600000</v>
      </c>
      <c r="H47" s="43">
        <v>5195578</v>
      </c>
      <c r="I47" s="43">
        <v>7360429</v>
      </c>
      <c r="J47" s="43">
        <v>0</v>
      </c>
      <c r="K47" s="43">
        <v>46023851</v>
      </c>
      <c r="L47" s="97">
        <v>46023851</v>
      </c>
      <c r="M47" s="43">
        <v>44515475</v>
      </c>
      <c r="N47" s="43">
        <v>1508376</v>
      </c>
      <c r="O47" s="43">
        <v>46023851</v>
      </c>
      <c r="P47" s="97">
        <v>46023851</v>
      </c>
      <c r="Q47" s="114">
        <f t="shared" si="2"/>
        <v>1</v>
      </c>
      <c r="R47" s="43">
        <v>36780475</v>
      </c>
      <c r="S47" s="43">
        <v>9243376</v>
      </c>
      <c r="T47" s="43">
        <v>46023851</v>
      </c>
      <c r="U47" s="43">
        <v>0</v>
      </c>
    </row>
    <row r="48" spans="1:21" x14ac:dyDescent="0.25">
      <c r="A48" s="68" t="s">
        <v>208</v>
      </c>
      <c r="B48" s="68"/>
      <c r="C48" s="68"/>
      <c r="D48" s="40" t="s">
        <v>80</v>
      </c>
      <c r="E48" s="40" t="s">
        <v>209</v>
      </c>
      <c r="F48" s="43">
        <v>6000000</v>
      </c>
      <c r="G48" s="43">
        <v>0</v>
      </c>
      <c r="H48" s="43">
        <v>0</v>
      </c>
      <c r="I48" s="43">
        <v>15123652</v>
      </c>
      <c r="J48" s="43">
        <v>21123652</v>
      </c>
      <c r="K48" s="43">
        <v>0</v>
      </c>
      <c r="L48" s="97">
        <v>0</v>
      </c>
      <c r="M48" s="43">
        <v>0</v>
      </c>
      <c r="N48" s="43">
        <v>0</v>
      </c>
      <c r="O48" s="43">
        <v>0</v>
      </c>
      <c r="P48" s="97">
        <v>0</v>
      </c>
      <c r="Q48" s="114">
        <v>0</v>
      </c>
      <c r="R48" s="43">
        <v>0</v>
      </c>
      <c r="S48" s="43">
        <v>0</v>
      </c>
      <c r="T48" s="43">
        <v>0</v>
      </c>
      <c r="U48" s="43">
        <v>0</v>
      </c>
    </row>
    <row r="49" spans="1:22" x14ac:dyDescent="0.25">
      <c r="A49" s="68" t="s">
        <v>210</v>
      </c>
      <c r="B49" s="68"/>
      <c r="C49" s="68"/>
      <c r="D49" s="40" t="s">
        <v>80</v>
      </c>
      <c r="E49" s="40" t="s">
        <v>211</v>
      </c>
      <c r="F49" s="43">
        <v>2000000</v>
      </c>
      <c r="G49" s="43">
        <v>5951947</v>
      </c>
      <c r="H49" s="43">
        <v>0</v>
      </c>
      <c r="I49" s="43">
        <v>1965423</v>
      </c>
      <c r="J49" s="43">
        <v>0</v>
      </c>
      <c r="K49" s="43">
        <v>9917370</v>
      </c>
      <c r="L49" s="97">
        <v>9747577</v>
      </c>
      <c r="M49" s="43">
        <v>1602370</v>
      </c>
      <c r="N49" s="43">
        <v>8145207</v>
      </c>
      <c r="O49" s="43">
        <v>9747577</v>
      </c>
      <c r="P49" s="97">
        <v>9747577</v>
      </c>
      <c r="Q49" s="114">
        <f t="shared" si="2"/>
        <v>0.98287923108646746</v>
      </c>
      <c r="R49" s="43">
        <v>1602370</v>
      </c>
      <c r="S49" s="43">
        <v>145670</v>
      </c>
      <c r="T49" s="43">
        <v>1748040</v>
      </c>
      <c r="U49" s="43">
        <v>169793</v>
      </c>
      <c r="V49" s="115"/>
    </row>
    <row r="50" spans="1:22" ht="24.75" x14ac:dyDescent="0.25">
      <c r="A50" s="68" t="s">
        <v>212</v>
      </c>
      <c r="B50" s="68"/>
      <c r="C50" s="68"/>
      <c r="D50" s="40" t="s">
        <v>80</v>
      </c>
      <c r="E50" s="40" t="s">
        <v>213</v>
      </c>
      <c r="F50" s="43">
        <v>14000000</v>
      </c>
      <c r="G50" s="43">
        <v>0</v>
      </c>
      <c r="H50" s="43">
        <v>0</v>
      </c>
      <c r="I50" s="43">
        <v>0</v>
      </c>
      <c r="J50" s="43">
        <v>6916000</v>
      </c>
      <c r="K50" s="43">
        <v>7084000</v>
      </c>
      <c r="L50" s="97">
        <v>7084000</v>
      </c>
      <c r="M50" s="43">
        <v>7084000</v>
      </c>
      <c r="N50" s="43">
        <v>0</v>
      </c>
      <c r="O50" s="43">
        <v>7084000</v>
      </c>
      <c r="P50" s="97">
        <v>7084000</v>
      </c>
      <c r="Q50" s="114">
        <f t="shared" si="2"/>
        <v>1</v>
      </c>
      <c r="R50" s="43">
        <v>7084000</v>
      </c>
      <c r="S50" s="43">
        <v>0</v>
      </c>
      <c r="T50" s="43">
        <v>7084000</v>
      </c>
      <c r="U50" s="43">
        <v>0</v>
      </c>
    </row>
    <row r="51" spans="1:22" ht="16.5" x14ac:dyDescent="0.25">
      <c r="A51" s="68" t="s">
        <v>214</v>
      </c>
      <c r="B51" s="68"/>
      <c r="C51" s="68"/>
      <c r="D51" s="40" t="s">
        <v>80</v>
      </c>
      <c r="E51" s="40" t="s">
        <v>215</v>
      </c>
      <c r="F51" s="43">
        <v>4000000</v>
      </c>
      <c r="G51" s="43">
        <v>50050000</v>
      </c>
      <c r="H51" s="43">
        <v>0</v>
      </c>
      <c r="I51" s="43">
        <v>6524000</v>
      </c>
      <c r="J51" s="43">
        <v>10524000</v>
      </c>
      <c r="K51" s="43">
        <v>50050000</v>
      </c>
      <c r="L51" s="97">
        <v>0</v>
      </c>
      <c r="M51" s="43">
        <v>0</v>
      </c>
      <c r="N51" s="43">
        <v>0</v>
      </c>
      <c r="O51" s="43">
        <v>0</v>
      </c>
      <c r="P51" s="97">
        <v>0</v>
      </c>
      <c r="Q51" s="114">
        <f t="shared" si="2"/>
        <v>0</v>
      </c>
      <c r="R51" s="43">
        <v>0</v>
      </c>
      <c r="S51" s="43">
        <v>0</v>
      </c>
      <c r="T51" s="43">
        <v>0</v>
      </c>
      <c r="U51" s="43">
        <v>50050000</v>
      </c>
    </row>
    <row r="52" spans="1:22" ht="16.5" x14ac:dyDescent="0.25">
      <c r="A52" s="68" t="s">
        <v>278</v>
      </c>
      <c r="B52" s="68"/>
      <c r="C52" s="68"/>
      <c r="D52" s="40" t="s">
        <v>80</v>
      </c>
      <c r="E52" s="40" t="s">
        <v>279</v>
      </c>
      <c r="F52" s="43">
        <v>0</v>
      </c>
      <c r="G52" s="43">
        <v>13780000</v>
      </c>
      <c r="H52" s="43">
        <v>0</v>
      </c>
      <c r="I52" s="43">
        <v>0</v>
      </c>
      <c r="J52" s="43">
        <v>0</v>
      </c>
      <c r="K52" s="43">
        <v>13780000</v>
      </c>
      <c r="L52" s="97">
        <v>0</v>
      </c>
      <c r="M52" s="43">
        <v>0</v>
      </c>
      <c r="N52" s="43">
        <v>0</v>
      </c>
      <c r="O52" s="43">
        <v>0</v>
      </c>
      <c r="P52" s="97">
        <v>0</v>
      </c>
      <c r="Q52" s="114">
        <f t="shared" si="2"/>
        <v>0</v>
      </c>
      <c r="R52" s="43">
        <v>0</v>
      </c>
      <c r="S52" s="43">
        <v>0</v>
      </c>
      <c r="T52" s="43">
        <v>0</v>
      </c>
      <c r="U52" s="43">
        <v>13780000</v>
      </c>
    </row>
    <row r="53" spans="1:22" x14ac:dyDescent="0.25">
      <c r="A53" s="68" t="s">
        <v>216</v>
      </c>
      <c r="B53" s="68"/>
      <c r="C53" s="68"/>
      <c r="D53" s="40"/>
      <c r="E53" s="40" t="s">
        <v>217</v>
      </c>
      <c r="F53" s="43">
        <f>SUM(F54:F55)</f>
        <v>24966396</v>
      </c>
      <c r="G53" s="43">
        <f t="shared" ref="G53:U53" si="11">SUM(G54:G55)</f>
        <v>44917086</v>
      </c>
      <c r="H53" s="43">
        <f t="shared" si="11"/>
        <v>806187.58</v>
      </c>
      <c r="I53" s="43">
        <f t="shared" si="11"/>
        <v>124396635.58</v>
      </c>
      <c r="J53" s="43">
        <f t="shared" si="11"/>
        <v>5209902</v>
      </c>
      <c r="K53" s="43">
        <f t="shared" si="11"/>
        <v>188264028</v>
      </c>
      <c r="L53" s="43">
        <f t="shared" si="11"/>
        <v>188264028</v>
      </c>
      <c r="M53" s="43">
        <f t="shared" si="11"/>
        <v>48264893</v>
      </c>
      <c r="N53" s="43">
        <f t="shared" si="11"/>
        <v>139999135</v>
      </c>
      <c r="O53" s="43">
        <f t="shared" si="11"/>
        <v>188264028</v>
      </c>
      <c r="P53" s="43">
        <f t="shared" si="11"/>
        <v>188264028</v>
      </c>
      <c r="Q53" s="114">
        <f t="shared" si="2"/>
        <v>1</v>
      </c>
      <c r="R53" s="43">
        <f t="shared" si="11"/>
        <v>48264893</v>
      </c>
      <c r="S53" s="43">
        <f t="shared" si="11"/>
        <v>139999135</v>
      </c>
      <c r="T53" s="43">
        <f t="shared" si="11"/>
        <v>188264028</v>
      </c>
      <c r="U53" s="43">
        <f t="shared" si="11"/>
        <v>0</v>
      </c>
    </row>
    <row r="54" spans="1:22" x14ac:dyDescent="0.25">
      <c r="A54" s="68" t="s">
        <v>218</v>
      </c>
      <c r="B54" s="68"/>
      <c r="C54" s="68"/>
      <c r="D54" s="40" t="s">
        <v>80</v>
      </c>
      <c r="E54" s="40" t="s">
        <v>219</v>
      </c>
      <c r="F54" s="43">
        <v>10000000</v>
      </c>
      <c r="G54" s="43">
        <v>5037332</v>
      </c>
      <c r="H54" s="43">
        <v>806187.58</v>
      </c>
      <c r="I54" s="43">
        <v>8565222.5800000001</v>
      </c>
      <c r="J54" s="43">
        <v>5209902</v>
      </c>
      <c r="K54" s="43">
        <v>17586465</v>
      </c>
      <c r="L54" s="97">
        <v>17586465</v>
      </c>
      <c r="M54" s="43">
        <v>13607436</v>
      </c>
      <c r="N54" s="43">
        <v>3979029</v>
      </c>
      <c r="O54" s="43">
        <v>17586465</v>
      </c>
      <c r="P54" s="97">
        <v>17586465</v>
      </c>
      <c r="Q54" s="114">
        <f t="shared" si="2"/>
        <v>1</v>
      </c>
      <c r="R54" s="43">
        <v>13607436</v>
      </c>
      <c r="S54" s="43">
        <v>3979029</v>
      </c>
      <c r="T54" s="43">
        <v>17586465</v>
      </c>
      <c r="U54" s="43">
        <v>0</v>
      </c>
    </row>
    <row r="55" spans="1:22" x14ac:dyDescent="0.25">
      <c r="A55" s="68" t="s">
        <v>220</v>
      </c>
      <c r="B55" s="68"/>
      <c r="C55" s="68"/>
      <c r="D55" s="40" t="s">
        <v>80</v>
      </c>
      <c r="E55" s="40" t="s">
        <v>221</v>
      </c>
      <c r="F55" s="43">
        <v>14966396</v>
      </c>
      <c r="G55" s="43">
        <v>39879754</v>
      </c>
      <c r="H55" s="43">
        <v>0</v>
      </c>
      <c r="I55" s="43">
        <v>115831413</v>
      </c>
      <c r="J55" s="43">
        <v>0</v>
      </c>
      <c r="K55" s="43">
        <v>170677563</v>
      </c>
      <c r="L55" s="97">
        <v>170677563</v>
      </c>
      <c r="M55" s="43">
        <v>34657457</v>
      </c>
      <c r="N55" s="43">
        <v>136020106</v>
      </c>
      <c r="O55" s="43">
        <v>170677563</v>
      </c>
      <c r="P55" s="97">
        <v>170677563</v>
      </c>
      <c r="Q55" s="114">
        <f t="shared" si="2"/>
        <v>1</v>
      </c>
      <c r="R55" s="43">
        <v>34657457</v>
      </c>
      <c r="S55" s="43">
        <v>136020106</v>
      </c>
      <c r="T55" s="43">
        <v>170677563</v>
      </c>
      <c r="U55" s="43">
        <v>0</v>
      </c>
    </row>
    <row r="56" spans="1:22" x14ac:dyDescent="0.25">
      <c r="A56" s="68" t="s">
        <v>222</v>
      </c>
      <c r="B56" s="68"/>
      <c r="C56" s="68"/>
      <c r="D56" s="40"/>
      <c r="E56" s="40" t="s">
        <v>223</v>
      </c>
      <c r="F56" s="43">
        <f t="shared" ref="F56:P56" si="12">SUM(F57:F61)</f>
        <v>3705000</v>
      </c>
      <c r="G56" s="43">
        <f t="shared" si="12"/>
        <v>0</v>
      </c>
      <c r="H56" s="43">
        <f t="shared" si="12"/>
        <v>0</v>
      </c>
      <c r="I56" s="43">
        <f t="shared" si="12"/>
        <v>13060000</v>
      </c>
      <c r="J56" s="43">
        <f t="shared" si="12"/>
        <v>8359800</v>
      </c>
      <c r="K56" s="43">
        <f t="shared" si="12"/>
        <v>8405200</v>
      </c>
      <c r="L56" s="43">
        <f t="shared" si="12"/>
        <v>5914482.6399999997</v>
      </c>
      <c r="M56" s="43">
        <f t="shared" si="12"/>
        <v>3394197</v>
      </c>
      <c r="N56" s="43">
        <f t="shared" si="12"/>
        <v>2520285.64</v>
      </c>
      <c r="O56" s="43">
        <f t="shared" si="12"/>
        <v>5914482.6399999997</v>
      </c>
      <c r="P56" s="43">
        <f t="shared" si="12"/>
        <v>5914482.6399999997</v>
      </c>
      <c r="Q56" s="114">
        <f t="shared" si="2"/>
        <v>0.70366947127968393</v>
      </c>
      <c r="R56" s="43">
        <f>SUM(R57:R61)</f>
        <v>3394197</v>
      </c>
      <c r="S56" s="43">
        <f>SUM(S57:S61)</f>
        <v>1877069.22</v>
      </c>
      <c r="T56" s="43">
        <f>SUM(T57:T61)</f>
        <v>5271266.22</v>
      </c>
      <c r="U56" s="43">
        <f>SUM(U57:U61)</f>
        <v>2490717.36</v>
      </c>
      <c r="V56" s="115"/>
    </row>
    <row r="57" spans="1:22" x14ac:dyDescent="0.25">
      <c r="A57" s="68" t="s">
        <v>224</v>
      </c>
      <c r="B57" s="68"/>
      <c r="C57" s="68"/>
      <c r="D57" s="40" t="s">
        <v>80</v>
      </c>
      <c r="E57" s="40" t="s">
        <v>225</v>
      </c>
      <c r="F57" s="43">
        <v>1855000</v>
      </c>
      <c r="G57" s="43">
        <v>0</v>
      </c>
      <c r="H57" s="43">
        <v>0</v>
      </c>
      <c r="I57" s="43">
        <v>0</v>
      </c>
      <c r="J57" s="43">
        <v>1855000</v>
      </c>
      <c r="K57" s="43">
        <v>0</v>
      </c>
      <c r="L57" s="97">
        <v>0</v>
      </c>
      <c r="M57" s="43">
        <v>0</v>
      </c>
      <c r="N57" s="43">
        <v>0</v>
      </c>
      <c r="O57" s="43">
        <v>0</v>
      </c>
      <c r="P57" s="97">
        <v>0</v>
      </c>
      <c r="Q57" s="114">
        <v>0</v>
      </c>
      <c r="R57" s="43">
        <v>0</v>
      </c>
      <c r="S57" s="43">
        <v>0</v>
      </c>
      <c r="T57" s="43">
        <v>0</v>
      </c>
      <c r="U57" s="43">
        <v>0</v>
      </c>
    </row>
    <row r="58" spans="1:22" ht="16.5" x14ac:dyDescent="0.25">
      <c r="A58" s="68" t="s">
        <v>226</v>
      </c>
      <c r="B58" s="68"/>
      <c r="C58" s="68"/>
      <c r="D58" s="40" t="s">
        <v>80</v>
      </c>
      <c r="E58" s="40" t="s">
        <v>227</v>
      </c>
      <c r="F58" s="43">
        <v>1000000</v>
      </c>
      <c r="G58" s="43">
        <v>0</v>
      </c>
      <c r="H58" s="43">
        <v>0</v>
      </c>
      <c r="I58" s="43">
        <v>2500000</v>
      </c>
      <c r="J58" s="43">
        <v>3500000</v>
      </c>
      <c r="K58" s="43">
        <v>0</v>
      </c>
      <c r="L58" s="97">
        <v>0</v>
      </c>
      <c r="M58" s="43">
        <v>0</v>
      </c>
      <c r="N58" s="43">
        <v>0</v>
      </c>
      <c r="O58" s="43">
        <v>0</v>
      </c>
      <c r="P58" s="97">
        <v>0</v>
      </c>
      <c r="Q58" s="114">
        <v>0</v>
      </c>
      <c r="R58" s="43">
        <v>0</v>
      </c>
      <c r="S58" s="43">
        <v>0</v>
      </c>
      <c r="T58" s="43">
        <v>0</v>
      </c>
      <c r="U58" s="43">
        <v>0</v>
      </c>
    </row>
    <row r="59" spans="1:22" x14ac:dyDescent="0.25">
      <c r="A59" s="68" t="s">
        <v>228</v>
      </c>
      <c r="B59" s="68"/>
      <c r="C59" s="68"/>
      <c r="D59" s="40" t="s">
        <v>80</v>
      </c>
      <c r="E59" s="40" t="s">
        <v>229</v>
      </c>
      <c r="F59" s="43">
        <v>500000</v>
      </c>
      <c r="G59" s="43">
        <v>0</v>
      </c>
      <c r="H59" s="43">
        <v>0</v>
      </c>
      <c r="I59" s="43">
        <v>7000000</v>
      </c>
      <c r="J59" s="43">
        <v>0</v>
      </c>
      <c r="K59" s="43">
        <v>7500000</v>
      </c>
      <c r="L59" s="97">
        <v>5153282.6399999997</v>
      </c>
      <c r="M59" s="43">
        <v>2978997</v>
      </c>
      <c r="N59" s="43">
        <v>2174285.64</v>
      </c>
      <c r="O59" s="43">
        <v>5153282.6399999997</v>
      </c>
      <c r="P59" s="97">
        <v>5153282.6399999997</v>
      </c>
      <c r="Q59" s="114">
        <f t="shared" si="2"/>
        <v>0.68710435199999997</v>
      </c>
      <c r="R59" s="43">
        <v>2978997</v>
      </c>
      <c r="S59" s="43">
        <v>1600269.22</v>
      </c>
      <c r="T59" s="43">
        <v>4579266.22</v>
      </c>
      <c r="U59" s="43">
        <v>2346717.36</v>
      </c>
    </row>
    <row r="60" spans="1:22" ht="16.5" x14ac:dyDescent="0.25">
      <c r="A60" s="68" t="s">
        <v>230</v>
      </c>
      <c r="B60" s="68"/>
      <c r="C60" s="68"/>
      <c r="D60" s="40" t="s">
        <v>80</v>
      </c>
      <c r="E60" s="40" t="s">
        <v>231</v>
      </c>
      <c r="F60" s="43">
        <v>200000</v>
      </c>
      <c r="G60" s="43">
        <v>0</v>
      </c>
      <c r="H60" s="43">
        <v>0</v>
      </c>
      <c r="I60" s="43">
        <v>1760000</v>
      </c>
      <c r="J60" s="43">
        <v>1960000</v>
      </c>
      <c r="K60" s="43">
        <v>0</v>
      </c>
      <c r="L60" s="97">
        <v>0</v>
      </c>
      <c r="M60" s="43">
        <v>0</v>
      </c>
      <c r="N60" s="43">
        <v>0</v>
      </c>
      <c r="O60" s="43">
        <v>0</v>
      </c>
      <c r="P60" s="97">
        <v>0</v>
      </c>
      <c r="Q60" s="114">
        <v>0</v>
      </c>
      <c r="R60" s="43">
        <v>0</v>
      </c>
      <c r="S60" s="43">
        <v>0</v>
      </c>
      <c r="T60" s="43">
        <v>0</v>
      </c>
      <c r="U60" s="43">
        <v>0</v>
      </c>
    </row>
    <row r="61" spans="1:22" x14ac:dyDescent="0.25">
      <c r="A61" s="68" t="s">
        <v>232</v>
      </c>
      <c r="B61" s="68"/>
      <c r="C61" s="68"/>
      <c r="D61" s="40" t="s">
        <v>80</v>
      </c>
      <c r="E61" s="40" t="s">
        <v>233</v>
      </c>
      <c r="F61" s="43">
        <v>150000</v>
      </c>
      <c r="G61" s="43">
        <v>0</v>
      </c>
      <c r="H61" s="43">
        <v>0</v>
      </c>
      <c r="I61" s="43">
        <v>1800000</v>
      </c>
      <c r="J61" s="43">
        <v>1044800</v>
      </c>
      <c r="K61" s="43">
        <v>905200</v>
      </c>
      <c r="L61" s="97">
        <v>761200</v>
      </c>
      <c r="M61" s="43">
        <v>415200</v>
      </c>
      <c r="N61" s="43">
        <v>346000</v>
      </c>
      <c r="O61" s="43">
        <v>761200</v>
      </c>
      <c r="P61" s="97">
        <v>761200</v>
      </c>
      <c r="Q61" s="114">
        <f t="shared" si="2"/>
        <v>0.84091913389306228</v>
      </c>
      <c r="R61" s="43">
        <v>415200</v>
      </c>
      <c r="S61" s="43">
        <v>276800</v>
      </c>
      <c r="T61" s="43">
        <v>692000</v>
      </c>
      <c r="U61" s="43">
        <v>144000</v>
      </c>
    </row>
    <row r="62" spans="1:22" x14ac:dyDescent="0.25">
      <c r="A62" s="68" t="s">
        <v>234</v>
      </c>
      <c r="B62" s="68"/>
      <c r="C62" s="68"/>
      <c r="D62" s="40"/>
      <c r="E62" s="40" t="s">
        <v>235</v>
      </c>
      <c r="F62" s="43">
        <f>+F63</f>
        <v>0</v>
      </c>
      <c r="G62" s="43">
        <f t="shared" ref="G62:U62" si="13">+G63</f>
        <v>9029580</v>
      </c>
      <c r="H62" s="43">
        <f t="shared" si="13"/>
        <v>875001.42</v>
      </c>
      <c r="I62" s="43">
        <f t="shared" si="13"/>
        <v>36232000</v>
      </c>
      <c r="J62" s="43">
        <f t="shared" si="13"/>
        <v>12450580</v>
      </c>
      <c r="K62" s="43">
        <f t="shared" si="13"/>
        <v>31935998.579999998</v>
      </c>
      <c r="L62" s="43">
        <f t="shared" si="13"/>
        <v>30722031</v>
      </c>
      <c r="M62" s="43">
        <f t="shared" si="13"/>
        <v>6301102</v>
      </c>
      <c r="N62" s="43">
        <f t="shared" si="13"/>
        <v>24420929</v>
      </c>
      <c r="O62" s="43">
        <f t="shared" si="13"/>
        <v>30722031</v>
      </c>
      <c r="P62" s="43">
        <f t="shared" si="13"/>
        <v>30722031</v>
      </c>
      <c r="Q62" s="114">
        <f t="shared" si="2"/>
        <v>0.96198748641101683</v>
      </c>
      <c r="R62" s="43">
        <f t="shared" si="13"/>
        <v>6301102</v>
      </c>
      <c r="S62" s="43">
        <f t="shared" si="13"/>
        <v>24420929</v>
      </c>
      <c r="T62" s="43">
        <f t="shared" si="13"/>
        <v>30722031</v>
      </c>
      <c r="U62" s="43">
        <f t="shared" si="13"/>
        <v>1213967.58</v>
      </c>
    </row>
    <row r="63" spans="1:22" x14ac:dyDescent="0.25">
      <c r="A63" s="68" t="s">
        <v>236</v>
      </c>
      <c r="B63" s="68"/>
      <c r="C63" s="68"/>
      <c r="D63" s="40" t="s">
        <v>80</v>
      </c>
      <c r="E63" s="40" t="s">
        <v>237</v>
      </c>
      <c r="F63" s="43">
        <v>0</v>
      </c>
      <c r="G63" s="43">
        <v>9029580</v>
      </c>
      <c r="H63" s="43">
        <v>875001.42</v>
      </c>
      <c r="I63" s="43">
        <v>36232000</v>
      </c>
      <c r="J63" s="43">
        <v>12450580</v>
      </c>
      <c r="K63" s="43">
        <v>31935998.579999998</v>
      </c>
      <c r="L63" s="97">
        <v>30722031</v>
      </c>
      <c r="M63" s="43">
        <v>6301102</v>
      </c>
      <c r="N63" s="43">
        <v>24420929</v>
      </c>
      <c r="O63" s="43">
        <v>30722031</v>
      </c>
      <c r="P63" s="97">
        <v>30722031</v>
      </c>
      <c r="Q63" s="114">
        <f t="shared" si="2"/>
        <v>0.96198748641101683</v>
      </c>
      <c r="R63" s="43">
        <v>6301102</v>
      </c>
      <c r="S63" s="43">
        <v>24420929</v>
      </c>
      <c r="T63" s="43">
        <v>30722031</v>
      </c>
      <c r="U63" s="43">
        <v>1213967.58</v>
      </c>
    </row>
    <row r="64" spans="1:22" x14ac:dyDescent="0.25">
      <c r="A64" s="65" t="s">
        <v>238</v>
      </c>
      <c r="B64" s="65"/>
      <c r="C64" s="65"/>
      <c r="D64" s="45"/>
      <c r="E64" s="45" t="s">
        <v>55</v>
      </c>
      <c r="F64" s="44">
        <f>+F65+F81</f>
        <v>6101979632</v>
      </c>
      <c r="G64" s="44">
        <f t="shared" ref="G64:K64" si="14">+G65+G81</f>
        <v>20000000</v>
      </c>
      <c r="H64" s="44">
        <f t="shared" si="14"/>
        <v>0</v>
      </c>
      <c r="I64" s="44">
        <f t="shared" si="14"/>
        <v>61369185078.370003</v>
      </c>
      <c r="J64" s="44">
        <f t="shared" si="14"/>
        <v>0</v>
      </c>
      <c r="K64" s="44">
        <f t="shared" si="14"/>
        <v>67491164710.369995</v>
      </c>
      <c r="L64" s="44">
        <f>+L65+L81</f>
        <v>52334561368.839996</v>
      </c>
      <c r="M64" s="44">
        <f>+M65+M81</f>
        <v>51974286716</v>
      </c>
      <c r="N64" s="44">
        <f>+N65+N81</f>
        <v>360274652.84000003</v>
      </c>
      <c r="O64" s="44">
        <f>+O65+O81</f>
        <v>52334561368.839996</v>
      </c>
      <c r="P64" s="44">
        <f>+P65+P81</f>
        <v>48002694603.839996</v>
      </c>
      <c r="Q64" s="113">
        <f t="shared" si="2"/>
        <v>0.77542833337411365</v>
      </c>
      <c r="R64" s="44">
        <f>+R65+R81</f>
        <v>39066877046.479996</v>
      </c>
      <c r="S64" s="44">
        <f>+S65+S81</f>
        <v>7104422231.5900002</v>
      </c>
      <c r="T64" s="44">
        <f>+T65+T81</f>
        <v>46171299278.07</v>
      </c>
      <c r="U64" s="44">
        <f>+U65+U81</f>
        <v>15156603341.530003</v>
      </c>
    </row>
    <row r="65" spans="1:22" x14ac:dyDescent="0.25">
      <c r="A65" s="65" t="s">
        <v>239</v>
      </c>
      <c r="B65" s="65"/>
      <c r="C65" s="65"/>
      <c r="D65" s="45"/>
      <c r="E65" s="45" t="s">
        <v>57</v>
      </c>
      <c r="F65" s="44">
        <f>+F66+F75</f>
        <v>6101979632</v>
      </c>
      <c r="G65" s="44">
        <f t="shared" ref="G65:L65" si="15">+G66+G75</f>
        <v>20000000</v>
      </c>
      <c r="H65" s="44">
        <f t="shared" si="15"/>
        <v>0</v>
      </c>
      <c r="I65" s="44">
        <f t="shared" si="15"/>
        <v>43951512148.370003</v>
      </c>
      <c r="J65" s="44">
        <f t="shared" si="15"/>
        <v>0</v>
      </c>
      <c r="K65" s="44">
        <f t="shared" si="15"/>
        <v>50073491780.369995</v>
      </c>
      <c r="L65" s="44">
        <f t="shared" si="15"/>
        <v>34916888438.839996</v>
      </c>
      <c r="M65" s="44">
        <f>+M66+M75</f>
        <v>34556613786</v>
      </c>
      <c r="N65" s="44">
        <f>+N66+N75</f>
        <v>360274652.84000003</v>
      </c>
      <c r="O65" s="44">
        <f>+O66+O75</f>
        <v>34916888438.839996</v>
      </c>
      <c r="P65" s="44">
        <f>+P66+P75</f>
        <v>30585021673.84</v>
      </c>
      <c r="Q65" s="113">
        <f t="shared" si="2"/>
        <v>0.6973128335445592</v>
      </c>
      <c r="R65" s="44">
        <f>+R66+R75</f>
        <v>22567921723.48</v>
      </c>
      <c r="S65" s="44">
        <f>+S66+S75</f>
        <v>6340858421.5900002</v>
      </c>
      <c r="T65" s="44">
        <f>+T66+T75</f>
        <v>28908780145.07</v>
      </c>
      <c r="U65" s="44">
        <f>+U66+U75</f>
        <v>15156603341.530003</v>
      </c>
    </row>
    <row r="66" spans="1:22" ht="16.5" x14ac:dyDescent="0.25">
      <c r="A66" s="68" t="s">
        <v>240</v>
      </c>
      <c r="B66" s="68"/>
      <c r="C66" s="68"/>
      <c r="D66" s="40"/>
      <c r="E66" s="40" t="s">
        <v>241</v>
      </c>
      <c r="F66" s="43">
        <f>SUM(F67:F74)</f>
        <v>6101979632</v>
      </c>
      <c r="G66" s="43">
        <f t="shared" ref="G66:L66" si="16">SUM(G67:G74)</f>
        <v>20000000</v>
      </c>
      <c r="H66" s="43">
        <f t="shared" si="16"/>
        <v>0</v>
      </c>
      <c r="I66" s="43">
        <f t="shared" si="16"/>
        <v>29830314748.370003</v>
      </c>
      <c r="J66" s="43">
        <f t="shared" si="16"/>
        <v>0</v>
      </c>
      <c r="K66" s="43">
        <f t="shared" si="16"/>
        <v>35952294380.369995</v>
      </c>
      <c r="L66" s="43">
        <f t="shared" si="16"/>
        <v>25505650758.48</v>
      </c>
      <c r="M66" s="43">
        <f>SUM(M67:M74)</f>
        <v>25330607260</v>
      </c>
      <c r="N66" s="43">
        <f>SUM(N67:N74)</f>
        <v>175043498.48000002</v>
      </c>
      <c r="O66" s="43">
        <f>SUM(O67:O74)</f>
        <v>25505650758.48</v>
      </c>
      <c r="P66" s="43">
        <f>SUM(P67:P74)</f>
        <v>23481782065.48</v>
      </c>
      <c r="Q66" s="114">
        <f t="shared" si="2"/>
        <v>0.70943040487580455</v>
      </c>
      <c r="R66" s="43">
        <f>SUM(R67:R74)</f>
        <v>19499360478.630001</v>
      </c>
      <c r="S66" s="43">
        <f>SUM(S67:S74)</f>
        <v>2843288568.0799999</v>
      </c>
      <c r="T66" s="43">
        <f>SUM(T67:T74)</f>
        <v>22342649046.709999</v>
      </c>
      <c r="U66" s="43">
        <f>SUM(U67:U74)</f>
        <v>10446643621.890001</v>
      </c>
    </row>
    <row r="67" spans="1:22" ht="41.25" x14ac:dyDescent="0.25">
      <c r="A67" s="68" t="s">
        <v>242</v>
      </c>
      <c r="B67" s="68"/>
      <c r="C67" s="68"/>
      <c r="D67" s="40" t="s">
        <v>81</v>
      </c>
      <c r="E67" s="40" t="s">
        <v>243</v>
      </c>
      <c r="F67" s="43">
        <v>6101979632</v>
      </c>
      <c r="G67" s="43">
        <v>0</v>
      </c>
      <c r="H67" s="43">
        <v>0</v>
      </c>
      <c r="I67" s="43">
        <v>653740025.37</v>
      </c>
      <c r="J67" s="43">
        <v>0</v>
      </c>
      <c r="K67" s="43">
        <v>6755719657.3699999</v>
      </c>
      <c r="L67" s="97">
        <v>6308856716</v>
      </c>
      <c r="M67" s="43">
        <v>6273173658</v>
      </c>
      <c r="N67" s="43">
        <v>35683058</v>
      </c>
      <c r="O67" s="43">
        <v>6308856716</v>
      </c>
      <c r="P67" s="97">
        <v>6308856716</v>
      </c>
      <c r="Q67" s="114">
        <f t="shared" si="2"/>
        <v>0.93385413190103217</v>
      </c>
      <c r="R67" s="43">
        <v>5235631248.4700003</v>
      </c>
      <c r="S67" s="43">
        <v>953187895</v>
      </c>
      <c r="T67" s="43">
        <v>6188819143.4700003</v>
      </c>
      <c r="U67" s="43">
        <v>446862941.37</v>
      </c>
    </row>
    <row r="68" spans="1:22" ht="33" x14ac:dyDescent="0.25">
      <c r="A68" s="68" t="s">
        <v>244</v>
      </c>
      <c r="B68" s="68"/>
      <c r="C68" s="68"/>
      <c r="D68" s="40" t="s">
        <v>82</v>
      </c>
      <c r="E68" s="40" t="s">
        <v>245</v>
      </c>
      <c r="F68" s="43">
        <v>0</v>
      </c>
      <c r="G68" s="43">
        <v>0</v>
      </c>
      <c r="H68" s="43">
        <v>0</v>
      </c>
      <c r="I68" s="43">
        <v>249846939</v>
      </c>
      <c r="J68" s="43">
        <v>0</v>
      </c>
      <c r="K68" s="43">
        <v>249846939</v>
      </c>
      <c r="L68" s="97">
        <v>196870189</v>
      </c>
      <c r="M68" s="43">
        <v>191873250</v>
      </c>
      <c r="N68" s="43">
        <v>4996939</v>
      </c>
      <c r="O68" s="43">
        <v>196870189</v>
      </c>
      <c r="P68" s="97">
        <v>196870189</v>
      </c>
      <c r="Q68" s="114">
        <f t="shared" si="2"/>
        <v>0.78796318173023527</v>
      </c>
      <c r="R68" s="43">
        <v>141102850</v>
      </c>
      <c r="S68" s="43">
        <v>55767339</v>
      </c>
      <c r="T68" s="43">
        <v>196870189</v>
      </c>
      <c r="U68" s="43">
        <v>52976750</v>
      </c>
    </row>
    <row r="69" spans="1:22" ht="49.5" x14ac:dyDescent="0.25">
      <c r="A69" s="68" t="s">
        <v>246</v>
      </c>
      <c r="B69" s="68"/>
      <c r="C69" s="68"/>
      <c r="D69" s="40" t="s">
        <v>83</v>
      </c>
      <c r="E69" s="40" t="s">
        <v>60</v>
      </c>
      <c r="F69" s="43">
        <v>0</v>
      </c>
      <c r="G69" s="43">
        <v>0</v>
      </c>
      <c r="H69" s="43">
        <v>0</v>
      </c>
      <c r="I69" s="43">
        <v>12967058480</v>
      </c>
      <c r="J69" s="43">
        <v>0</v>
      </c>
      <c r="K69" s="43">
        <v>12967058480</v>
      </c>
      <c r="L69" s="97">
        <v>3506497870.48</v>
      </c>
      <c r="M69" s="43">
        <v>3421342871</v>
      </c>
      <c r="N69" s="43">
        <v>85154999.480000004</v>
      </c>
      <c r="O69" s="43">
        <v>3506497870.48</v>
      </c>
      <c r="P69" s="97">
        <v>1482629177.48</v>
      </c>
      <c r="Q69" s="114">
        <f t="shared" si="2"/>
        <v>0.2704158291480151</v>
      </c>
      <c r="R69" s="43">
        <v>713699338</v>
      </c>
      <c r="S69" s="43">
        <v>501080132.24000001</v>
      </c>
      <c r="T69" s="43">
        <v>1214779470.24</v>
      </c>
      <c r="U69" s="43">
        <v>9460560609.5200005</v>
      </c>
    </row>
    <row r="70" spans="1:22" ht="66" x14ac:dyDescent="0.25">
      <c r="A70" s="68" t="s">
        <v>247</v>
      </c>
      <c r="B70" s="68"/>
      <c r="C70" s="68"/>
      <c r="D70" s="40" t="s">
        <v>84</v>
      </c>
      <c r="E70" s="40" t="s">
        <v>248</v>
      </c>
      <c r="F70" s="43">
        <v>0</v>
      </c>
      <c r="G70" s="43">
        <v>0</v>
      </c>
      <c r="H70" s="43">
        <v>0</v>
      </c>
      <c r="I70" s="43">
        <v>86968673</v>
      </c>
      <c r="J70" s="43">
        <v>0</v>
      </c>
      <c r="K70" s="43">
        <v>86968673</v>
      </c>
      <c r="L70" s="97">
        <v>86968672</v>
      </c>
      <c r="M70" s="43">
        <v>86968672</v>
      </c>
      <c r="N70" s="43">
        <v>0</v>
      </c>
      <c r="O70" s="43">
        <v>86968672</v>
      </c>
      <c r="P70" s="97">
        <v>86968672</v>
      </c>
      <c r="Q70" s="114">
        <f t="shared" si="2"/>
        <v>0.99999998850160676</v>
      </c>
      <c r="R70" s="43">
        <v>86968672</v>
      </c>
      <c r="S70" s="43">
        <v>0</v>
      </c>
      <c r="T70" s="43">
        <v>86968672</v>
      </c>
      <c r="U70" s="43">
        <v>1</v>
      </c>
    </row>
    <row r="71" spans="1:22" ht="57.75" x14ac:dyDescent="0.25">
      <c r="A71" s="68" t="s">
        <v>249</v>
      </c>
      <c r="B71" s="68"/>
      <c r="C71" s="68"/>
      <c r="D71" s="40" t="s">
        <v>85</v>
      </c>
      <c r="E71" s="40" t="s">
        <v>250</v>
      </c>
      <c r="F71" s="43">
        <v>0</v>
      </c>
      <c r="G71" s="43">
        <v>0</v>
      </c>
      <c r="H71" s="43">
        <v>0</v>
      </c>
      <c r="I71" s="43">
        <v>13059177279</v>
      </c>
      <c r="J71" s="43">
        <v>0</v>
      </c>
      <c r="K71" s="43">
        <v>13059177279</v>
      </c>
      <c r="L71" s="97">
        <v>13059177279</v>
      </c>
      <c r="M71" s="43">
        <v>13059177279</v>
      </c>
      <c r="N71" s="43">
        <v>0</v>
      </c>
      <c r="O71" s="43">
        <v>13059177279</v>
      </c>
      <c r="P71" s="97">
        <v>13059177279</v>
      </c>
      <c r="Q71" s="114">
        <f t="shared" si="2"/>
        <v>1</v>
      </c>
      <c r="R71" s="43">
        <v>12076373480</v>
      </c>
      <c r="S71" s="43">
        <v>239008060</v>
      </c>
      <c r="T71" s="43">
        <v>12315381540</v>
      </c>
      <c r="U71" s="43">
        <v>0</v>
      </c>
    </row>
    <row r="72" spans="1:22" ht="41.25" x14ac:dyDescent="0.25">
      <c r="A72" s="68" t="s">
        <v>251</v>
      </c>
      <c r="B72" s="68"/>
      <c r="C72" s="68"/>
      <c r="D72" s="40" t="s">
        <v>86</v>
      </c>
      <c r="E72" s="40" t="s">
        <v>252</v>
      </c>
      <c r="F72" s="43">
        <v>0</v>
      </c>
      <c r="G72" s="43">
        <v>0</v>
      </c>
      <c r="H72" s="43">
        <v>0</v>
      </c>
      <c r="I72" s="43">
        <v>173098250</v>
      </c>
      <c r="J72" s="43">
        <v>0</v>
      </c>
      <c r="K72" s="43">
        <v>173098250</v>
      </c>
      <c r="L72" s="97">
        <v>173098250</v>
      </c>
      <c r="M72" s="43">
        <v>173098250</v>
      </c>
      <c r="N72" s="43">
        <v>0</v>
      </c>
      <c r="O72" s="43">
        <v>173098250</v>
      </c>
      <c r="P72" s="97">
        <v>173098250</v>
      </c>
      <c r="Q72" s="114">
        <f t="shared" si="2"/>
        <v>1</v>
      </c>
      <c r="R72" s="43">
        <v>173098250</v>
      </c>
      <c r="S72" s="43">
        <v>0</v>
      </c>
      <c r="T72" s="43">
        <v>173098250</v>
      </c>
      <c r="U72" s="43">
        <v>0</v>
      </c>
    </row>
    <row r="73" spans="1:22" ht="24.75" x14ac:dyDescent="0.25">
      <c r="A73" s="68" t="s">
        <v>253</v>
      </c>
      <c r="B73" s="68"/>
      <c r="C73" s="68"/>
      <c r="D73" s="40" t="s">
        <v>90</v>
      </c>
      <c r="E73" s="40" t="s">
        <v>67</v>
      </c>
      <c r="F73" s="43">
        <v>0</v>
      </c>
      <c r="G73" s="43">
        <v>0</v>
      </c>
      <c r="H73" s="43">
        <v>0</v>
      </c>
      <c r="I73" s="43">
        <v>180000000</v>
      </c>
      <c r="J73" s="43">
        <v>0</v>
      </c>
      <c r="K73" s="43">
        <v>180000000</v>
      </c>
      <c r="L73" s="97">
        <v>180000000</v>
      </c>
      <c r="M73" s="43">
        <v>180000000</v>
      </c>
      <c r="N73" s="43">
        <v>0</v>
      </c>
      <c r="O73" s="43">
        <v>180000000</v>
      </c>
      <c r="P73" s="97">
        <v>180000000</v>
      </c>
      <c r="Q73" s="114">
        <f t="shared" si="2"/>
        <v>1</v>
      </c>
      <c r="R73" s="43">
        <v>100000000</v>
      </c>
      <c r="S73" s="43">
        <v>72550000</v>
      </c>
      <c r="T73" s="43">
        <v>172550000</v>
      </c>
      <c r="U73" s="43">
        <v>0</v>
      </c>
    </row>
    <row r="74" spans="1:22" ht="41.25" x14ac:dyDescent="0.25">
      <c r="A74" s="68" t="s">
        <v>254</v>
      </c>
      <c r="B74" s="68"/>
      <c r="C74" s="68"/>
      <c r="D74" s="40" t="s">
        <v>93</v>
      </c>
      <c r="E74" s="40" t="s">
        <v>70</v>
      </c>
      <c r="F74" s="43">
        <v>0</v>
      </c>
      <c r="G74" s="43">
        <v>20000000</v>
      </c>
      <c r="H74" s="43">
        <v>0</v>
      </c>
      <c r="I74" s="43">
        <v>2460425102</v>
      </c>
      <c r="J74" s="43">
        <v>0</v>
      </c>
      <c r="K74" s="43">
        <v>2480425102</v>
      </c>
      <c r="L74" s="97">
        <v>1994181782</v>
      </c>
      <c r="M74" s="43">
        <v>1944973280</v>
      </c>
      <c r="N74" s="43">
        <v>49208502</v>
      </c>
      <c r="O74" s="43">
        <v>1994181782</v>
      </c>
      <c r="P74" s="97">
        <v>1994181782</v>
      </c>
      <c r="Q74" s="114">
        <f t="shared" si="2"/>
        <v>0.80396774746073341</v>
      </c>
      <c r="R74" s="43">
        <v>972486640.15999997</v>
      </c>
      <c r="S74" s="43">
        <v>1021695141.84</v>
      </c>
      <c r="T74" s="43">
        <v>1994181782</v>
      </c>
      <c r="U74" s="43">
        <v>486243320</v>
      </c>
    </row>
    <row r="75" spans="1:22" x14ac:dyDescent="0.25">
      <c r="A75" s="68" t="s">
        <v>255</v>
      </c>
      <c r="B75" s="68"/>
      <c r="C75" s="68"/>
      <c r="D75" s="40"/>
      <c r="E75" s="40" t="s">
        <v>256</v>
      </c>
      <c r="F75" s="43">
        <f>SUM(F76:F80)</f>
        <v>0</v>
      </c>
      <c r="G75" s="43">
        <f t="shared" ref="G75:U75" si="17">SUM(G76:G80)</f>
        <v>0</v>
      </c>
      <c r="H75" s="43">
        <f t="shared" si="17"/>
        <v>0</v>
      </c>
      <c r="I75" s="43">
        <f t="shared" si="17"/>
        <v>14121197400</v>
      </c>
      <c r="J75" s="43">
        <f t="shared" si="17"/>
        <v>0</v>
      </c>
      <c r="K75" s="43">
        <f t="shared" si="17"/>
        <v>14121197400</v>
      </c>
      <c r="L75" s="43">
        <f t="shared" si="17"/>
        <v>9411237680.3600006</v>
      </c>
      <c r="M75" s="43">
        <f t="shared" si="17"/>
        <v>9226006526</v>
      </c>
      <c r="N75" s="43">
        <f t="shared" si="17"/>
        <v>185231154.36000001</v>
      </c>
      <c r="O75" s="43">
        <f t="shared" si="17"/>
        <v>9411237680.3600006</v>
      </c>
      <c r="P75" s="43">
        <f t="shared" si="17"/>
        <v>7103239608.3600006</v>
      </c>
      <c r="Q75" s="114">
        <f t="shared" si="2"/>
        <v>0.66646173222959126</v>
      </c>
      <c r="R75" s="43">
        <f t="shared" si="17"/>
        <v>3068561244.8499999</v>
      </c>
      <c r="S75" s="43">
        <f t="shared" si="17"/>
        <v>3497569853.5100002</v>
      </c>
      <c r="T75" s="43">
        <f t="shared" si="17"/>
        <v>6566131098.3600006</v>
      </c>
      <c r="U75" s="43">
        <f t="shared" si="17"/>
        <v>4709959719.6400003</v>
      </c>
    </row>
    <row r="76" spans="1:22" ht="41.25" x14ac:dyDescent="0.25">
      <c r="A76" s="68" t="s">
        <v>257</v>
      </c>
      <c r="B76" s="68"/>
      <c r="C76" s="68"/>
      <c r="D76" s="40" t="s">
        <v>258</v>
      </c>
      <c r="E76" s="40" t="s">
        <v>65</v>
      </c>
      <c r="F76" s="43">
        <v>0</v>
      </c>
      <c r="G76" s="43">
        <v>0</v>
      </c>
      <c r="H76" s="43">
        <v>0</v>
      </c>
      <c r="I76" s="43">
        <v>5831161770</v>
      </c>
      <c r="J76" s="43">
        <v>0</v>
      </c>
      <c r="K76" s="43">
        <v>5831161770</v>
      </c>
      <c r="L76" s="97">
        <v>5729584439.3599997</v>
      </c>
      <c r="M76" s="43">
        <v>5715371874</v>
      </c>
      <c r="N76" s="43">
        <v>14212565.359999999</v>
      </c>
      <c r="O76" s="43">
        <v>5729584439.3599997</v>
      </c>
      <c r="P76" s="97">
        <v>3844580614.3600001</v>
      </c>
      <c r="Q76" s="114">
        <f t="shared" si="2"/>
        <v>0.98258025850653075</v>
      </c>
      <c r="R76" s="43">
        <v>1846684233.8499999</v>
      </c>
      <c r="S76" s="43">
        <v>1870991035.51</v>
      </c>
      <c r="T76" s="43">
        <v>3717675269.3600001</v>
      </c>
      <c r="U76" s="43">
        <v>101577330.64</v>
      </c>
    </row>
    <row r="77" spans="1:22" ht="57.75" x14ac:dyDescent="0.25">
      <c r="A77" s="68" t="s">
        <v>259</v>
      </c>
      <c r="B77" s="68"/>
      <c r="C77" s="68"/>
      <c r="D77" s="40" t="s">
        <v>260</v>
      </c>
      <c r="E77" s="40" t="s">
        <v>261</v>
      </c>
      <c r="F77" s="43">
        <v>0</v>
      </c>
      <c r="G77" s="43">
        <v>0</v>
      </c>
      <c r="H77" s="43">
        <v>0</v>
      </c>
      <c r="I77" s="43">
        <v>2714308010</v>
      </c>
      <c r="J77" s="43">
        <v>0</v>
      </c>
      <c r="K77" s="43">
        <v>2714308010</v>
      </c>
      <c r="L77" s="97">
        <v>2651819940</v>
      </c>
      <c r="M77" s="43">
        <v>2644876885</v>
      </c>
      <c r="N77" s="43">
        <v>6943055</v>
      </c>
      <c r="O77" s="43">
        <v>2651819940</v>
      </c>
      <c r="P77" s="97">
        <v>2418371642</v>
      </c>
      <c r="Q77" s="114">
        <f t="shared" si="2"/>
        <v>0.9769782685790328</v>
      </c>
      <c r="R77" s="43">
        <v>1221877011</v>
      </c>
      <c r="S77" s="43">
        <v>1085405751</v>
      </c>
      <c r="T77" s="43">
        <v>2307282762</v>
      </c>
      <c r="U77" s="43">
        <v>62488070</v>
      </c>
    </row>
    <row r="78" spans="1:22" ht="66" x14ac:dyDescent="0.25">
      <c r="A78" s="68" t="s">
        <v>262</v>
      </c>
      <c r="B78" s="68"/>
      <c r="C78" s="68"/>
      <c r="D78" s="40" t="s">
        <v>89</v>
      </c>
      <c r="E78" s="40" t="s">
        <v>68</v>
      </c>
      <c r="F78" s="43">
        <v>0</v>
      </c>
      <c r="G78" s="43">
        <v>0</v>
      </c>
      <c r="H78" s="43">
        <v>0</v>
      </c>
      <c r="I78" s="43">
        <v>150000000</v>
      </c>
      <c r="J78" s="43">
        <v>0</v>
      </c>
      <c r="K78" s="43">
        <v>150000000</v>
      </c>
      <c r="L78" s="97">
        <v>149500000</v>
      </c>
      <c r="M78" s="43">
        <v>149500000</v>
      </c>
      <c r="N78" s="43">
        <v>0</v>
      </c>
      <c r="O78" s="43">
        <v>149500000</v>
      </c>
      <c r="P78" s="97">
        <v>47496401</v>
      </c>
      <c r="Q78" s="114">
        <f t="shared" si="2"/>
        <v>0.9966666666666667</v>
      </c>
      <c r="R78" s="43">
        <v>0</v>
      </c>
      <c r="S78" s="43">
        <v>0</v>
      </c>
      <c r="T78" s="43">
        <v>0</v>
      </c>
      <c r="U78" s="43">
        <v>500000</v>
      </c>
      <c r="V78" s="117"/>
    </row>
    <row r="79" spans="1:22" ht="57.75" x14ac:dyDescent="0.25">
      <c r="A79" s="68" t="s">
        <v>263</v>
      </c>
      <c r="B79" s="68"/>
      <c r="C79" s="68"/>
      <c r="D79" s="40" t="s">
        <v>90</v>
      </c>
      <c r="E79" s="40" t="s">
        <v>69</v>
      </c>
      <c r="F79" s="42">
        <v>0</v>
      </c>
      <c r="G79" s="42">
        <v>0</v>
      </c>
      <c r="H79" s="42">
        <v>0</v>
      </c>
      <c r="I79" s="42">
        <v>5321733755</v>
      </c>
      <c r="J79" s="42">
        <v>0</v>
      </c>
      <c r="K79" s="43">
        <v>5321733755</v>
      </c>
      <c r="L79" s="97">
        <v>880333301</v>
      </c>
      <c r="M79" s="43">
        <v>716257767</v>
      </c>
      <c r="N79" s="43">
        <v>164075534</v>
      </c>
      <c r="O79" s="43">
        <v>880333301</v>
      </c>
      <c r="P79" s="97">
        <v>792790951</v>
      </c>
      <c r="Q79" s="114">
        <f t="shared" si="2"/>
        <v>0.16542227430541573</v>
      </c>
      <c r="R79" s="43">
        <v>0</v>
      </c>
      <c r="S79" s="43">
        <v>541173067</v>
      </c>
      <c r="T79" s="43">
        <v>541173067</v>
      </c>
      <c r="U79" s="43">
        <v>4441400454</v>
      </c>
      <c r="V79" s="115"/>
    </row>
    <row r="80" spans="1:22" ht="66" x14ac:dyDescent="0.25">
      <c r="A80" s="68" t="s">
        <v>281</v>
      </c>
      <c r="B80" s="68"/>
      <c r="C80" s="68"/>
      <c r="D80" s="99" t="s">
        <v>91</v>
      </c>
      <c r="E80" s="39" t="s">
        <v>139</v>
      </c>
      <c r="F80" s="41">
        <v>0</v>
      </c>
      <c r="G80" s="41">
        <v>0</v>
      </c>
      <c r="H80" s="41">
        <v>0</v>
      </c>
      <c r="I80" s="41">
        <v>103993865</v>
      </c>
      <c r="J80" s="41">
        <v>0</v>
      </c>
      <c r="K80" s="43">
        <v>103993865</v>
      </c>
      <c r="L80" s="97">
        <v>0</v>
      </c>
      <c r="M80" s="43">
        <v>0</v>
      </c>
      <c r="N80" s="43">
        <v>0</v>
      </c>
      <c r="O80" s="43">
        <v>0</v>
      </c>
      <c r="P80" s="97">
        <v>0</v>
      </c>
      <c r="Q80" s="114">
        <f t="shared" si="2"/>
        <v>0</v>
      </c>
      <c r="R80" s="43">
        <v>0</v>
      </c>
      <c r="S80" s="43">
        <v>0</v>
      </c>
      <c r="T80" s="43">
        <v>0</v>
      </c>
      <c r="U80" s="43">
        <v>103993865</v>
      </c>
    </row>
    <row r="81" spans="1:22" x14ac:dyDescent="0.25">
      <c r="A81" s="65">
        <v>2502</v>
      </c>
      <c r="B81" s="65"/>
      <c r="C81" s="118"/>
      <c r="D81" s="52"/>
      <c r="E81" s="45" t="s">
        <v>72</v>
      </c>
      <c r="F81" s="31">
        <f>+F82</f>
        <v>0</v>
      </c>
      <c r="G81" s="31">
        <f t="shared" ref="G81:U81" si="18">+G82</f>
        <v>0</v>
      </c>
      <c r="H81" s="31">
        <f t="shared" si="18"/>
        <v>0</v>
      </c>
      <c r="I81" s="31">
        <f t="shared" si="18"/>
        <v>17417672930</v>
      </c>
      <c r="J81" s="31">
        <f t="shared" si="18"/>
        <v>0</v>
      </c>
      <c r="K81" s="31">
        <f t="shared" si="18"/>
        <v>17417672930</v>
      </c>
      <c r="L81" s="31">
        <f t="shared" si="18"/>
        <v>17417672930</v>
      </c>
      <c r="M81" s="31">
        <f t="shared" si="18"/>
        <v>17417672930</v>
      </c>
      <c r="N81" s="31">
        <f t="shared" si="18"/>
        <v>0</v>
      </c>
      <c r="O81" s="31">
        <f t="shared" si="18"/>
        <v>17417672930</v>
      </c>
      <c r="P81" s="31">
        <f t="shared" si="18"/>
        <v>17417672930</v>
      </c>
      <c r="Q81" s="113">
        <f t="shared" si="2"/>
        <v>1</v>
      </c>
      <c r="R81" s="31">
        <f t="shared" si="18"/>
        <v>16498955323</v>
      </c>
      <c r="S81" s="31">
        <f t="shared" si="18"/>
        <v>763563810</v>
      </c>
      <c r="T81" s="31">
        <f t="shared" si="18"/>
        <v>17262519133</v>
      </c>
      <c r="U81" s="31">
        <f t="shared" si="18"/>
        <v>0</v>
      </c>
    </row>
    <row r="82" spans="1:22" x14ac:dyDescent="0.25">
      <c r="A82" s="65">
        <v>250201</v>
      </c>
      <c r="B82" s="65"/>
      <c r="C82" s="118"/>
      <c r="D82" s="52"/>
      <c r="E82" s="45" t="s">
        <v>74</v>
      </c>
      <c r="F82" s="31">
        <f>SUM(F83:F90)</f>
        <v>0</v>
      </c>
      <c r="G82" s="31">
        <f t="shared" ref="G82:U82" si="19">SUM(G83:G90)</f>
        <v>0</v>
      </c>
      <c r="H82" s="31">
        <f t="shared" si="19"/>
        <v>0</v>
      </c>
      <c r="I82" s="31">
        <f t="shared" si="19"/>
        <v>17417672930</v>
      </c>
      <c r="J82" s="31">
        <f t="shared" si="19"/>
        <v>0</v>
      </c>
      <c r="K82" s="31">
        <f t="shared" si="19"/>
        <v>17417672930</v>
      </c>
      <c r="L82" s="31">
        <f t="shared" si="19"/>
        <v>17417672930</v>
      </c>
      <c r="M82" s="31">
        <f t="shared" si="19"/>
        <v>17417672930</v>
      </c>
      <c r="N82" s="31">
        <f t="shared" si="19"/>
        <v>0</v>
      </c>
      <c r="O82" s="31">
        <f t="shared" si="19"/>
        <v>17417672930</v>
      </c>
      <c r="P82" s="31">
        <f t="shared" si="19"/>
        <v>17417672930</v>
      </c>
      <c r="Q82" s="113">
        <f t="shared" si="2"/>
        <v>1</v>
      </c>
      <c r="R82" s="31">
        <f t="shared" si="19"/>
        <v>16498955323</v>
      </c>
      <c r="S82" s="31">
        <f t="shared" si="19"/>
        <v>763563810</v>
      </c>
      <c r="T82" s="31">
        <f t="shared" si="19"/>
        <v>17262519133</v>
      </c>
      <c r="U82" s="31">
        <f t="shared" si="19"/>
        <v>0</v>
      </c>
    </row>
    <row r="83" spans="1:22" ht="33" x14ac:dyDescent="0.25">
      <c r="A83" s="68" t="s">
        <v>267</v>
      </c>
      <c r="B83" s="68"/>
      <c r="C83" s="68"/>
      <c r="D83" s="119" t="s">
        <v>102</v>
      </c>
      <c r="E83" s="108" t="s">
        <v>106</v>
      </c>
      <c r="F83" s="18">
        <v>0</v>
      </c>
      <c r="G83" s="18">
        <v>0</v>
      </c>
      <c r="H83" s="38">
        <v>0</v>
      </c>
      <c r="I83" s="37">
        <v>1372915184</v>
      </c>
      <c r="J83" s="9">
        <v>0</v>
      </c>
      <c r="K83" s="37">
        <v>1372915184</v>
      </c>
      <c r="L83" s="120">
        <v>1372915184</v>
      </c>
      <c r="M83" s="37">
        <v>1372915184</v>
      </c>
      <c r="N83" s="37">
        <v>0</v>
      </c>
      <c r="O83" s="37">
        <f>+M83+N83</f>
        <v>1372915184</v>
      </c>
      <c r="P83" s="18">
        <f>+O83</f>
        <v>1372915184</v>
      </c>
      <c r="Q83" s="114">
        <f t="shared" si="2"/>
        <v>1</v>
      </c>
      <c r="R83" s="18">
        <v>1372915184</v>
      </c>
      <c r="S83" s="121">
        <v>0</v>
      </c>
      <c r="T83" s="43">
        <f>+R83+S83</f>
        <v>1372915184</v>
      </c>
      <c r="U83" s="43">
        <f>+K83-L83</f>
        <v>0</v>
      </c>
    </row>
    <row r="84" spans="1:22" ht="33" x14ac:dyDescent="0.25">
      <c r="A84" s="68" t="s">
        <v>268</v>
      </c>
      <c r="B84" s="68"/>
      <c r="C84" s="68"/>
      <c r="D84" s="39" t="s">
        <v>83</v>
      </c>
      <c r="E84" s="108" t="s">
        <v>107</v>
      </c>
      <c r="F84" s="18">
        <v>0</v>
      </c>
      <c r="G84" s="18">
        <v>0</v>
      </c>
      <c r="H84" s="38">
        <v>0</v>
      </c>
      <c r="I84" s="37">
        <v>6822380115</v>
      </c>
      <c r="J84" s="9">
        <v>0</v>
      </c>
      <c r="K84" s="37">
        <v>6822380115</v>
      </c>
      <c r="L84" s="120">
        <v>6822380115</v>
      </c>
      <c r="M84" s="37">
        <v>6822380115</v>
      </c>
      <c r="N84" s="37">
        <v>0</v>
      </c>
      <c r="O84" s="37">
        <f t="shared" ref="O84:O90" si="20">+M84+N84</f>
        <v>6822380115</v>
      </c>
      <c r="P84" s="18">
        <f t="shared" ref="P84:P90" si="21">+O84</f>
        <v>6822380115</v>
      </c>
      <c r="Q84" s="114">
        <f t="shared" ref="Q84:Q90" si="22">+O84/K84</f>
        <v>1</v>
      </c>
      <c r="R84" s="18">
        <v>6058816305</v>
      </c>
      <c r="S84" s="121">
        <f>+O84-R84</f>
        <v>763563810</v>
      </c>
      <c r="T84" s="43">
        <f>+R84+S84</f>
        <v>6822380115</v>
      </c>
      <c r="U84" s="43">
        <f t="shared" ref="U84:U90" si="23">+K84-L84</f>
        <v>0</v>
      </c>
    </row>
    <row r="85" spans="1:22" ht="49.5" x14ac:dyDescent="0.25">
      <c r="A85" s="68" t="s">
        <v>269</v>
      </c>
      <c r="B85" s="68"/>
      <c r="C85" s="68"/>
      <c r="D85" s="39" t="s">
        <v>84</v>
      </c>
      <c r="E85" s="108" t="s">
        <v>108</v>
      </c>
      <c r="F85" s="18">
        <v>0</v>
      </c>
      <c r="G85" s="18">
        <v>0</v>
      </c>
      <c r="H85" s="38">
        <v>0</v>
      </c>
      <c r="I85" s="37">
        <v>1298215800</v>
      </c>
      <c r="J85" s="9">
        <v>0</v>
      </c>
      <c r="K85" s="37">
        <v>1298215800</v>
      </c>
      <c r="L85" s="120">
        <v>1298215800</v>
      </c>
      <c r="M85" s="37">
        <v>1298215800</v>
      </c>
      <c r="N85" s="37">
        <v>0</v>
      </c>
      <c r="O85" s="37">
        <f t="shared" si="20"/>
        <v>1298215800</v>
      </c>
      <c r="P85" s="18">
        <f t="shared" si="21"/>
        <v>1298215800</v>
      </c>
      <c r="Q85" s="114">
        <f t="shared" si="22"/>
        <v>1</v>
      </c>
      <c r="R85" s="18">
        <v>1298215800</v>
      </c>
      <c r="S85" s="121">
        <v>0</v>
      </c>
      <c r="T85" s="43">
        <f t="shared" ref="T85:T90" si="24">+R85+S85</f>
        <v>1298215800</v>
      </c>
      <c r="U85" s="43">
        <f t="shared" si="23"/>
        <v>0</v>
      </c>
    </row>
    <row r="86" spans="1:22" ht="41.25" x14ac:dyDescent="0.25">
      <c r="A86" s="68" t="s">
        <v>270</v>
      </c>
      <c r="B86" s="68"/>
      <c r="C86" s="68"/>
      <c r="D86" s="39" t="s">
        <v>85</v>
      </c>
      <c r="E86" s="51" t="s">
        <v>109</v>
      </c>
      <c r="F86" s="122">
        <v>0</v>
      </c>
      <c r="G86" s="18">
        <v>0</v>
      </c>
      <c r="H86" s="38">
        <v>0</v>
      </c>
      <c r="I86" s="37">
        <v>5409519443</v>
      </c>
      <c r="J86" s="9">
        <v>0</v>
      </c>
      <c r="K86" s="37">
        <v>5409519443</v>
      </c>
      <c r="L86" s="120">
        <v>5409519443</v>
      </c>
      <c r="M86" s="37">
        <v>5409519443</v>
      </c>
      <c r="N86" s="37">
        <v>0</v>
      </c>
      <c r="O86" s="37">
        <f t="shared" si="20"/>
        <v>5409519443</v>
      </c>
      <c r="P86" s="18">
        <f t="shared" si="21"/>
        <v>5409519443</v>
      </c>
      <c r="Q86" s="114">
        <f t="shared" si="22"/>
        <v>1</v>
      </c>
      <c r="R86" s="18">
        <v>5409519443</v>
      </c>
      <c r="S86" s="121">
        <v>0</v>
      </c>
      <c r="T86" s="43">
        <f t="shared" si="24"/>
        <v>5409519443</v>
      </c>
      <c r="U86" s="43">
        <f t="shared" si="23"/>
        <v>0</v>
      </c>
    </row>
    <row r="87" spans="1:22" ht="49.5" x14ac:dyDescent="0.25">
      <c r="A87" s="68" t="s">
        <v>271</v>
      </c>
      <c r="B87" s="68"/>
      <c r="C87" s="68"/>
      <c r="D87" s="39" t="s">
        <v>103</v>
      </c>
      <c r="E87" s="51" t="s">
        <v>110</v>
      </c>
      <c r="F87" s="123">
        <v>0</v>
      </c>
      <c r="G87" s="18">
        <v>0</v>
      </c>
      <c r="H87" s="38">
        <v>0</v>
      </c>
      <c r="I87" s="37">
        <v>60327453</v>
      </c>
      <c r="J87" s="9">
        <v>0</v>
      </c>
      <c r="K87" s="37">
        <v>60327453</v>
      </c>
      <c r="L87" s="120">
        <v>60327453</v>
      </c>
      <c r="M87" s="37">
        <v>60327453</v>
      </c>
      <c r="N87" s="37">
        <v>0</v>
      </c>
      <c r="O87" s="37">
        <f t="shared" si="20"/>
        <v>60327453</v>
      </c>
      <c r="P87" s="18">
        <f t="shared" si="21"/>
        <v>60327453</v>
      </c>
      <c r="Q87" s="114">
        <f t="shared" si="22"/>
        <v>1</v>
      </c>
      <c r="R87" s="18">
        <v>20747600</v>
      </c>
      <c r="S87" s="121">
        <v>0</v>
      </c>
      <c r="T87" s="43">
        <f t="shared" si="24"/>
        <v>20747600</v>
      </c>
      <c r="U87" s="43">
        <f t="shared" si="23"/>
        <v>0</v>
      </c>
    </row>
    <row r="88" spans="1:22" ht="33" x14ac:dyDescent="0.25">
      <c r="A88" s="68" t="s">
        <v>272</v>
      </c>
      <c r="B88" s="68"/>
      <c r="C88" s="68"/>
      <c r="D88" s="39" t="s">
        <v>104</v>
      </c>
      <c r="E88" s="51" t="s">
        <v>111</v>
      </c>
      <c r="F88" s="123">
        <v>0</v>
      </c>
      <c r="G88" s="18">
        <v>0</v>
      </c>
      <c r="H88" s="38">
        <v>0</v>
      </c>
      <c r="I88" s="37">
        <v>312344745</v>
      </c>
      <c r="J88" s="9">
        <v>0</v>
      </c>
      <c r="K88" s="37">
        <v>312344745</v>
      </c>
      <c r="L88" s="120">
        <v>312344745</v>
      </c>
      <c r="M88" s="37">
        <v>312344745</v>
      </c>
      <c r="N88" s="37">
        <v>0</v>
      </c>
      <c r="O88" s="37">
        <f t="shared" si="20"/>
        <v>312344745</v>
      </c>
      <c r="P88" s="18">
        <f t="shared" si="21"/>
        <v>312344745</v>
      </c>
      <c r="Q88" s="114">
        <f t="shared" si="22"/>
        <v>1</v>
      </c>
      <c r="R88" s="18">
        <v>228691437</v>
      </c>
      <c r="S88" s="121">
        <v>0</v>
      </c>
      <c r="T88" s="43">
        <f t="shared" si="24"/>
        <v>228691437</v>
      </c>
      <c r="U88" s="43">
        <f t="shared" si="23"/>
        <v>0</v>
      </c>
    </row>
    <row r="89" spans="1:22" ht="33" x14ac:dyDescent="0.25">
      <c r="A89" s="68" t="s">
        <v>273</v>
      </c>
      <c r="B89" s="68"/>
      <c r="C89" s="68"/>
      <c r="D89" s="39" t="s">
        <v>105</v>
      </c>
      <c r="E89" s="51" t="s">
        <v>112</v>
      </c>
      <c r="F89" s="123">
        <v>0</v>
      </c>
      <c r="G89" s="18">
        <v>0</v>
      </c>
      <c r="H89" s="38">
        <v>0</v>
      </c>
      <c r="I89" s="37">
        <v>437454400</v>
      </c>
      <c r="J89" s="9">
        <v>0</v>
      </c>
      <c r="K89" s="37">
        <v>437454400</v>
      </c>
      <c r="L89" s="120">
        <v>437454400</v>
      </c>
      <c r="M89" s="37">
        <v>437454400</v>
      </c>
      <c r="N89" s="37">
        <v>0</v>
      </c>
      <c r="O89" s="37">
        <f t="shared" si="20"/>
        <v>437454400</v>
      </c>
      <c r="P89" s="18">
        <f t="shared" si="21"/>
        <v>437454400</v>
      </c>
      <c r="Q89" s="114">
        <f t="shared" si="22"/>
        <v>1</v>
      </c>
      <c r="R89" s="18">
        <v>405533764</v>
      </c>
      <c r="S89" s="121">
        <v>0</v>
      </c>
      <c r="T89" s="43">
        <f t="shared" si="24"/>
        <v>405533764</v>
      </c>
      <c r="U89" s="43">
        <f t="shared" si="23"/>
        <v>0</v>
      </c>
    </row>
    <row r="90" spans="1:22" ht="33" x14ac:dyDescent="0.25">
      <c r="A90" s="68" t="s">
        <v>274</v>
      </c>
      <c r="B90" s="68"/>
      <c r="C90" s="68"/>
      <c r="D90" s="39" t="s">
        <v>86</v>
      </c>
      <c r="E90" s="51" t="s">
        <v>113</v>
      </c>
      <c r="F90" s="123">
        <v>0</v>
      </c>
      <c r="G90" s="18">
        <v>0</v>
      </c>
      <c r="H90" s="38">
        <v>0</v>
      </c>
      <c r="I90" s="37">
        <v>1704515790</v>
      </c>
      <c r="J90" s="9">
        <v>0</v>
      </c>
      <c r="K90" s="37">
        <v>1704515790</v>
      </c>
      <c r="L90" s="120">
        <v>1704515790</v>
      </c>
      <c r="M90" s="37">
        <v>1704515790</v>
      </c>
      <c r="N90" s="37">
        <v>0</v>
      </c>
      <c r="O90" s="37">
        <f t="shared" si="20"/>
        <v>1704515790</v>
      </c>
      <c r="P90" s="18">
        <f t="shared" si="21"/>
        <v>1704515790</v>
      </c>
      <c r="Q90" s="114">
        <f t="shared" si="22"/>
        <v>1</v>
      </c>
      <c r="R90" s="18">
        <v>1704515790</v>
      </c>
      <c r="S90" s="121">
        <v>0</v>
      </c>
      <c r="T90" s="43">
        <f t="shared" si="24"/>
        <v>1704515790</v>
      </c>
      <c r="U90" s="43">
        <f t="shared" si="23"/>
        <v>0</v>
      </c>
    </row>
    <row r="94" spans="1:22" x14ac:dyDescent="0.25">
      <c r="C94" s="73" t="s">
        <v>275</v>
      </c>
      <c r="D94" s="73"/>
      <c r="E94" s="73"/>
      <c r="F94" s="73"/>
    </row>
    <row r="96" spans="1:22" x14ac:dyDescent="0.25">
      <c r="C96" s="73" t="s">
        <v>79</v>
      </c>
      <c r="D96" s="73"/>
      <c r="E96" s="73"/>
      <c r="F96" s="73"/>
      <c r="G96" s="73"/>
      <c r="H96" s="73"/>
      <c r="I96" s="73"/>
      <c r="J96" s="73"/>
      <c r="K96" s="73"/>
      <c r="L96" s="73"/>
      <c r="M96" s="73"/>
      <c r="N96" s="73"/>
      <c r="O96" s="73"/>
      <c r="P96" s="73"/>
      <c r="Q96" s="73"/>
      <c r="R96" s="73"/>
      <c r="S96" s="73"/>
      <c r="T96" s="73"/>
      <c r="U96" s="73"/>
      <c r="V96" s="73"/>
    </row>
  </sheetData>
  <mergeCells count="99">
    <mergeCell ref="A88:C88"/>
    <mergeCell ref="A89:C89"/>
    <mergeCell ref="A90:C90"/>
    <mergeCell ref="C94:F94"/>
    <mergeCell ref="C96:V96"/>
    <mergeCell ref="A82:C82"/>
    <mergeCell ref="A83:C83"/>
    <mergeCell ref="A84:C84"/>
    <mergeCell ref="A85:C85"/>
    <mergeCell ref="A86:C86"/>
    <mergeCell ref="A87:C87"/>
    <mergeCell ref="A76:C76"/>
    <mergeCell ref="A77:C77"/>
    <mergeCell ref="A78:C78"/>
    <mergeCell ref="A79:C79"/>
    <mergeCell ref="A80:C80"/>
    <mergeCell ref="A81:C81"/>
    <mergeCell ref="A70:C70"/>
    <mergeCell ref="A71:C71"/>
    <mergeCell ref="A72:C72"/>
    <mergeCell ref="A73:C73"/>
    <mergeCell ref="A74:C74"/>
    <mergeCell ref="A75:C75"/>
    <mergeCell ref="A64:C64"/>
    <mergeCell ref="A65:C65"/>
    <mergeCell ref="A66:C66"/>
    <mergeCell ref="A67:C67"/>
    <mergeCell ref="A68:C68"/>
    <mergeCell ref="A69:C69"/>
    <mergeCell ref="A58:C58"/>
    <mergeCell ref="A59:C59"/>
    <mergeCell ref="A60:C60"/>
    <mergeCell ref="A61:C61"/>
    <mergeCell ref="A62:C62"/>
    <mergeCell ref="A63:C63"/>
    <mergeCell ref="A52:C52"/>
    <mergeCell ref="A53:C53"/>
    <mergeCell ref="A54:C54"/>
    <mergeCell ref="A55:C55"/>
    <mergeCell ref="A56:C56"/>
    <mergeCell ref="A57:C57"/>
    <mergeCell ref="A46:C46"/>
    <mergeCell ref="A47:C47"/>
    <mergeCell ref="A48:C48"/>
    <mergeCell ref="A49:C49"/>
    <mergeCell ref="A50:C50"/>
    <mergeCell ref="A51:C51"/>
    <mergeCell ref="A40:C40"/>
    <mergeCell ref="A41:C41"/>
    <mergeCell ref="A42:C42"/>
    <mergeCell ref="A43:C43"/>
    <mergeCell ref="A44:C44"/>
    <mergeCell ref="A45:C45"/>
    <mergeCell ref="A34:C34"/>
    <mergeCell ref="A35:C35"/>
    <mergeCell ref="A36:C36"/>
    <mergeCell ref="A37:C37"/>
    <mergeCell ref="A38:C38"/>
    <mergeCell ref="A39:C39"/>
    <mergeCell ref="A28:C28"/>
    <mergeCell ref="A29:C29"/>
    <mergeCell ref="A30:C30"/>
    <mergeCell ref="A31:C31"/>
    <mergeCell ref="A32:C32"/>
    <mergeCell ref="A33:C33"/>
    <mergeCell ref="A22:C22"/>
    <mergeCell ref="A23:C23"/>
    <mergeCell ref="A24:C24"/>
    <mergeCell ref="A25:C25"/>
    <mergeCell ref="A26:C26"/>
    <mergeCell ref="A27:C27"/>
    <mergeCell ref="A16:C16"/>
    <mergeCell ref="A17:D17"/>
    <mergeCell ref="A18:C18"/>
    <mergeCell ref="A19:C19"/>
    <mergeCell ref="A20:C20"/>
    <mergeCell ref="A21:C21"/>
    <mergeCell ref="A14:C14"/>
    <mergeCell ref="F14:K14"/>
    <mergeCell ref="M14:O14"/>
    <mergeCell ref="R14:T14"/>
    <mergeCell ref="A15:C15"/>
    <mergeCell ref="G15:H15"/>
    <mergeCell ref="I15:J15"/>
    <mergeCell ref="C9:D9"/>
    <mergeCell ref="E9:F9"/>
    <mergeCell ref="C10:D10"/>
    <mergeCell ref="E10:F10"/>
    <mergeCell ref="H10:J10"/>
    <mergeCell ref="C11:D12"/>
    <mergeCell ref="E11:F12"/>
    <mergeCell ref="G11:J11"/>
    <mergeCell ref="A1:U1"/>
    <mergeCell ref="A2:F4"/>
    <mergeCell ref="G2:S4"/>
    <mergeCell ref="T3:U3"/>
    <mergeCell ref="E6:W6"/>
    <mergeCell ref="C8:D8"/>
    <mergeCell ref="E8:F8"/>
  </mergeCells>
  <pageMargins left="0.5899999737739563" right="0.5899999737739563" top="1.9999999552965164E-2" bottom="1.3333333656191826E-2" header="0.3" footer="0.3"/>
  <pageSetup paperSize="52" orientation="landscape" errors="blank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INGRESOS - OCTUBRE</vt:lpstr>
      <vt:lpstr>INGRESOS - NOVIEMBRE</vt:lpstr>
      <vt:lpstr>INGREOS - DICIEMBRE</vt:lpstr>
      <vt:lpstr>GASTOS - OCTUBRE</vt:lpstr>
      <vt:lpstr>GASTOS - NOVIEMBRE</vt:lpstr>
      <vt:lpstr>GASTOS - DICIEMBRE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Susana Meza Diaz</dc:creator>
  <cp:lastModifiedBy>Susana Meza Diaz</cp:lastModifiedBy>
  <dcterms:created xsi:type="dcterms:W3CDTF">2021-01-15T20:27:47Z</dcterms:created>
  <dcterms:modified xsi:type="dcterms:W3CDTF">2021-01-15T23:58:02Z</dcterms:modified>
</cp:coreProperties>
</file>