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560" windowHeight="7410" firstSheet="2" activeTab="5"/>
  </bookViews>
  <sheets>
    <sheet name="EJEC GASTOS JULIO" sheetId="6" r:id="rId1"/>
    <sheet name="EJEC GASTOS AGOSTO" sheetId="7" r:id="rId2"/>
    <sheet name="Eje gastos septiembr" sheetId="8" r:id="rId3"/>
    <sheet name="EJEC INGR SEPT" sheetId="9" r:id="rId4"/>
    <sheet name="EJEC INGRESOS AGOSTO" sheetId="10" r:id="rId5"/>
    <sheet name="EJEC DE INGRESOS A JULIO" sheetId="11" r:id="rId6"/>
  </sheets>
  <definedNames>
    <definedName name="_xlnm._FilterDatabase" localSheetId="2" hidden="1">'Eje gastos septiembr'!$A$2:$O$74</definedName>
    <definedName name="_xlnm._FilterDatabase" localSheetId="5" hidden="1">'EJEC DE INGRESOS A JULIO'!$A$2:$J$32</definedName>
    <definedName name="_xlnm._FilterDatabase" localSheetId="1" hidden="1">'EJEC GASTOS AGOSTO'!$A$2:$O$71</definedName>
    <definedName name="_xlnm._FilterDatabase" localSheetId="0" hidden="1">'EJEC GASTOS JULIO'!$A$2:$P$71</definedName>
    <definedName name="_xlnm._FilterDatabase" localSheetId="3" hidden="1">'EJEC INGR SEPT'!$A$2:$J$36</definedName>
    <definedName name="_xlnm._FilterDatabase" localSheetId="4" hidden="1">'EJEC INGRESOS AGOSTO'!$A$2:$I$35</definedName>
    <definedName name="_xlnm.Print_Area" localSheetId="0">'EJEC GASTOS JULIO'!$A$1:$O$73</definedName>
  </definedNames>
  <calcPr calcId="152511"/>
</workbook>
</file>

<file path=xl/calcChain.xml><?xml version="1.0" encoding="utf-8"?>
<calcChain xmlns="http://schemas.openxmlformats.org/spreadsheetml/2006/main">
  <c r="J3" i="11" l="1"/>
  <c r="J4" i="11"/>
  <c r="I5" i="11"/>
  <c r="I4" i="11" s="1"/>
  <c r="J5" i="11"/>
  <c r="I6" i="11"/>
  <c r="J6" i="11"/>
  <c r="J7" i="11"/>
  <c r="J8" i="11"/>
  <c r="J9" i="11"/>
  <c r="J10" i="11"/>
  <c r="J11" i="11"/>
  <c r="J15" i="11"/>
  <c r="J16" i="11"/>
  <c r="I17" i="11"/>
  <c r="I16" i="11" s="1"/>
  <c r="I15" i="11" s="1"/>
  <c r="J17" i="11"/>
  <c r="J18" i="11"/>
  <c r="J19" i="11"/>
  <c r="J20" i="11"/>
  <c r="J21" i="11"/>
  <c r="J22" i="11"/>
  <c r="J23" i="11"/>
  <c r="J24" i="11"/>
  <c r="J25" i="11"/>
  <c r="J26" i="11"/>
  <c r="I27" i="11"/>
  <c r="J27" i="11"/>
  <c r="J30" i="11"/>
  <c r="J31" i="11"/>
  <c r="J32" i="11"/>
  <c r="E5" i="10"/>
  <c r="F5" i="10"/>
  <c r="I5" i="10"/>
  <c r="D6" i="10"/>
  <c r="D5" i="10" s="1"/>
  <c r="D4" i="10" s="1"/>
  <c r="E6" i="10"/>
  <c r="F6" i="10"/>
  <c r="G6" i="10"/>
  <c r="G5" i="10" s="1"/>
  <c r="G4" i="10" s="1"/>
  <c r="G3" i="10" s="1"/>
  <c r="H6" i="10"/>
  <c r="H5" i="10" s="1"/>
  <c r="I6" i="10"/>
  <c r="J7" i="10"/>
  <c r="J8" i="10"/>
  <c r="E9" i="10"/>
  <c r="F9" i="10"/>
  <c r="I9" i="10"/>
  <c r="D10" i="10"/>
  <c r="D9" i="10" s="1"/>
  <c r="E10" i="10"/>
  <c r="F10" i="10"/>
  <c r="G10" i="10"/>
  <c r="G9" i="10" s="1"/>
  <c r="H10" i="10"/>
  <c r="H9" i="10" s="1"/>
  <c r="J9" i="10" s="1"/>
  <c r="I10" i="10"/>
  <c r="J11" i="10"/>
  <c r="D12" i="10"/>
  <c r="G12" i="10"/>
  <c r="H12" i="10"/>
  <c r="D13" i="10"/>
  <c r="E13" i="10"/>
  <c r="E12" i="10" s="1"/>
  <c r="E4" i="10" s="1"/>
  <c r="F13" i="10"/>
  <c r="F12" i="10" s="1"/>
  <c r="G13" i="10"/>
  <c r="H13" i="10"/>
  <c r="I13" i="10"/>
  <c r="I12" i="10" s="1"/>
  <c r="I4" i="10" s="1"/>
  <c r="G15" i="10"/>
  <c r="D16" i="10"/>
  <c r="D15" i="10" s="1"/>
  <c r="G16" i="10"/>
  <c r="H16" i="10"/>
  <c r="H15" i="10" s="1"/>
  <c r="J15" i="10" s="1"/>
  <c r="D17" i="10"/>
  <c r="E17" i="10"/>
  <c r="E16" i="10" s="1"/>
  <c r="E15" i="10" s="1"/>
  <c r="F17" i="10"/>
  <c r="F16" i="10" s="1"/>
  <c r="F15" i="10" s="1"/>
  <c r="G17" i="10"/>
  <c r="H17" i="10"/>
  <c r="I17" i="10"/>
  <c r="I16" i="10" s="1"/>
  <c r="I15" i="10" s="1"/>
  <c r="J17" i="10"/>
  <c r="J18" i="10"/>
  <c r="J21" i="10"/>
  <c r="J22" i="10"/>
  <c r="J23" i="10"/>
  <c r="J24" i="10"/>
  <c r="J25" i="10"/>
  <c r="J26" i="10"/>
  <c r="J27" i="10"/>
  <c r="J28" i="10"/>
  <c r="D29" i="10"/>
  <c r="E29" i="10"/>
  <c r="F29" i="10"/>
  <c r="G29" i="10"/>
  <c r="H29" i="10"/>
  <c r="I29" i="10"/>
  <c r="J29" i="10"/>
  <c r="J32" i="10"/>
  <c r="J33" i="10"/>
  <c r="J34" i="10"/>
  <c r="J35" i="10"/>
  <c r="D4" i="9"/>
  <c r="D3" i="9" s="1"/>
  <c r="G4" i="9"/>
  <c r="H4" i="9"/>
  <c r="H3" i="9" s="1"/>
  <c r="J3" i="9" s="1"/>
  <c r="D5" i="9"/>
  <c r="E5" i="9"/>
  <c r="E4" i="9" s="1"/>
  <c r="F5" i="9"/>
  <c r="F4" i="9" s="1"/>
  <c r="G5" i="9"/>
  <c r="H5" i="9"/>
  <c r="J5" i="9" s="1"/>
  <c r="I5" i="9"/>
  <c r="I4" i="9" s="1"/>
  <c r="J6" i="9"/>
  <c r="J7" i="9"/>
  <c r="J8" i="9"/>
  <c r="J9" i="9"/>
  <c r="J10" i="9"/>
  <c r="J11" i="9"/>
  <c r="D15" i="9"/>
  <c r="H15" i="9"/>
  <c r="D16" i="9"/>
  <c r="E16" i="9"/>
  <c r="E15" i="9" s="1"/>
  <c r="H16" i="9"/>
  <c r="J16" i="9" s="1"/>
  <c r="I16" i="9"/>
  <c r="I15" i="9" s="1"/>
  <c r="D17" i="9"/>
  <c r="E17" i="9"/>
  <c r="F17" i="9"/>
  <c r="F16" i="9" s="1"/>
  <c r="F15" i="9" s="1"/>
  <c r="G17" i="9"/>
  <c r="G16" i="9" s="1"/>
  <c r="G15" i="9" s="1"/>
  <c r="G3" i="9" s="1"/>
  <c r="H17" i="9"/>
  <c r="I17" i="9"/>
  <c r="J17" i="9"/>
  <c r="J18" i="9"/>
  <c r="J21" i="9"/>
  <c r="J22" i="9"/>
  <c r="J23" i="9"/>
  <c r="J24" i="9"/>
  <c r="J25" i="9"/>
  <c r="J26" i="9"/>
  <c r="J27" i="9"/>
  <c r="J28" i="9"/>
  <c r="J29" i="9"/>
  <c r="D30" i="9"/>
  <c r="E30" i="9"/>
  <c r="F30" i="9"/>
  <c r="G30" i="9"/>
  <c r="H30" i="9"/>
  <c r="J30" i="9" s="1"/>
  <c r="I30" i="9"/>
  <c r="J33" i="9"/>
  <c r="J34" i="9"/>
  <c r="J35" i="9"/>
  <c r="I3" i="11" l="1"/>
  <c r="J5" i="10"/>
  <c r="H4" i="10"/>
  <c r="D3" i="10"/>
  <c r="I3" i="10"/>
  <c r="E3" i="10"/>
  <c r="F4" i="10"/>
  <c r="F3" i="10" s="1"/>
  <c r="J10" i="10"/>
  <c r="J6" i="10"/>
  <c r="J16" i="10"/>
  <c r="F3" i="9"/>
  <c r="J15" i="9"/>
  <c r="I3" i="9"/>
  <c r="E3" i="9"/>
  <c r="J4" i="9"/>
  <c r="N73" i="6"/>
  <c r="N76" i="6" s="1"/>
  <c r="M73" i="6"/>
  <c r="M76" i="6" s="1"/>
  <c r="L73" i="6"/>
  <c r="L76" i="6" s="1"/>
  <c r="K73" i="6"/>
  <c r="K76" i="6" s="1"/>
  <c r="J73" i="6"/>
  <c r="J76" i="6" s="1"/>
  <c r="I73" i="6"/>
  <c r="I76" i="6" s="1"/>
  <c r="H73" i="6"/>
  <c r="H76" i="6" s="1"/>
  <c r="G73" i="6"/>
  <c r="G76" i="6" s="1"/>
  <c r="F73" i="6"/>
  <c r="F76" i="6" s="1"/>
  <c r="E73" i="6"/>
  <c r="E76" i="6" s="1"/>
  <c r="D73" i="6"/>
  <c r="D76" i="6" s="1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J4" i="10" l="1"/>
  <c r="H3" i="10"/>
  <c r="J3" i="10" s="1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71" i="6" l="1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73" i="6" s="1"/>
  <c r="O76" i="6" s="1"/>
</calcChain>
</file>

<file path=xl/sharedStrings.xml><?xml version="1.0" encoding="utf-8"?>
<sst xmlns="http://schemas.openxmlformats.org/spreadsheetml/2006/main" count="818" uniqueCount="232">
  <si>
    <t>NOMBRE</t>
  </si>
  <si>
    <t>INICIAL</t>
  </si>
  <si>
    <t>ADICIONES</t>
  </si>
  <si>
    <t>OTROS RECURSOS DE CAPITAL</t>
  </si>
  <si>
    <t>DEL NIVEL MUNICIPAL</t>
  </si>
  <si>
    <t>PASIVO CONTIGENTE CONCYPA CONVENIO 049 MODERNIZACIÓN Y AHORRO ENERGETICO VIG 2018</t>
  </si>
  <si>
    <t>CODIGO</t>
  </si>
  <si>
    <t>REDUCC.</t>
  </si>
  <si>
    <t>CREDITOS</t>
  </si>
  <si>
    <t>PRESUPUESTO
DEFINITIVO</t>
  </si>
  <si>
    <t>DISPONIBIL</t>
  </si>
  <si>
    <t>COMPROMISOS</t>
  </si>
  <si>
    <t>OBLIGACION</t>
  </si>
  <si>
    <t>PAGOS</t>
  </si>
  <si>
    <t>%EJECUCION</t>
  </si>
  <si>
    <t>2</t>
  </si>
  <si>
    <t>GASTOS TOTALES</t>
  </si>
  <si>
    <t>21</t>
  </si>
  <si>
    <t>GASTOS DE FUNCIONAMIENTO</t>
  </si>
  <si>
    <t>2101</t>
  </si>
  <si>
    <t>GASOS DE PERSONAL</t>
  </si>
  <si>
    <t>210101</t>
  </si>
  <si>
    <t>SERVICIOS PERSONALES DIRECTOS</t>
  </si>
  <si>
    <t>Sueldos</t>
  </si>
  <si>
    <t>Prima De Navidad</t>
  </si>
  <si>
    <t>Prima De Vacaciones</t>
  </si>
  <si>
    <t>Vacaciones</t>
  </si>
  <si>
    <t>Bonificación por Recreación</t>
  </si>
  <si>
    <t>Bonificación por Servicios Decreto Nacional</t>
  </si>
  <si>
    <t>Prima de Servicios</t>
  </si>
  <si>
    <t>Cesantías</t>
  </si>
  <si>
    <t>Intereses a las Cesantías</t>
  </si>
  <si>
    <t>Bienestar Laboral y Capacitaciones</t>
  </si>
  <si>
    <t>Viáticos y Gastos de Viaje</t>
  </si>
  <si>
    <t>210102</t>
  </si>
  <si>
    <t>SERVICIOS PERSONALES INDIRECTOS</t>
  </si>
  <si>
    <t>Servicios Técnicos</t>
  </si>
  <si>
    <t>Fortalecimiento Institucional</t>
  </si>
  <si>
    <t>210103</t>
  </si>
  <si>
    <t>APORTES PREVISION Y SEGURIDAD SOCIAL- SECTOR PRIVADO</t>
  </si>
  <si>
    <t>Aportes para salud</t>
  </si>
  <si>
    <t>Aportes para Pensiones</t>
  </si>
  <si>
    <t>Aportes para Riesgos Profesionales</t>
  </si>
  <si>
    <t>210105</t>
  </si>
  <si>
    <t>CONTRIBUCIONES PARAFISCALES</t>
  </si>
  <si>
    <t>Cajas de Compensación Familiar</t>
  </si>
  <si>
    <t>ICBF</t>
  </si>
  <si>
    <t>Sena</t>
  </si>
  <si>
    <t>2102</t>
  </si>
  <si>
    <t>GASTOS GENERALES</t>
  </si>
  <si>
    <t>210201</t>
  </si>
  <si>
    <t>ADQUISICIÓN DE BIENES</t>
  </si>
  <si>
    <t>Materiales Y Suministros</t>
  </si>
  <si>
    <t>210202</t>
  </si>
  <si>
    <t>ADQUISICIÓN DE SERVICIOS</t>
  </si>
  <si>
    <t>Seguros Y Pólizas</t>
  </si>
  <si>
    <t>Gastos varios e imprevistos</t>
  </si>
  <si>
    <t>Servicios De Comunicación</t>
  </si>
  <si>
    <t>Actualización y Soporte Software Administrativo y Financiero</t>
  </si>
  <si>
    <t>Adquisición Software Operador Recaudo de Servicios de Terceros</t>
  </si>
  <si>
    <t>Adquisición muebles y equipos de oficina</t>
  </si>
  <si>
    <t>210203</t>
  </si>
  <si>
    <t>IMPUESTOS Y MULTAS</t>
  </si>
  <si>
    <t>Impuestos municipales</t>
  </si>
  <si>
    <t>Impuestos nacionales</t>
  </si>
  <si>
    <t>210204</t>
  </si>
  <si>
    <t>GASTOS FINANCIEROS</t>
  </si>
  <si>
    <t>Chequeras, libretas</t>
  </si>
  <si>
    <t>Gravamen Movimientos Financieros</t>
  </si>
  <si>
    <t>Comisiones</t>
  </si>
  <si>
    <t>Retención rendimientos Financieros</t>
  </si>
  <si>
    <t>Otros Gastos Financieros</t>
  </si>
  <si>
    <t>22</t>
  </si>
  <si>
    <t>GASTOS DE OPERACIÓN</t>
  </si>
  <si>
    <t>2203</t>
  </si>
  <si>
    <t>GASTOS DE SERVICIOS</t>
  </si>
  <si>
    <t>220301</t>
  </si>
  <si>
    <t>GASTOS OPERATIVOS</t>
  </si>
  <si>
    <t>Servicio de Grúas</t>
  </si>
  <si>
    <t>24</t>
  </si>
  <si>
    <t>GASTOS DE INVERSION</t>
  </si>
  <si>
    <t>2401</t>
  </si>
  <si>
    <t>INVERSIONES DE CAPITAL</t>
  </si>
  <si>
    <t>240101</t>
  </si>
  <si>
    <t>PROYECTOS DE INVERSION</t>
  </si>
  <si>
    <t>Proyectos Estrategicos de Desarrollo Urbanistico Mpio Itagui - Adeli</t>
  </si>
  <si>
    <t>25</t>
  </si>
  <si>
    <t>2501</t>
  </si>
  <si>
    <t>250101</t>
  </si>
  <si>
    <t>CONVENIOS INTERADMINISTRATIVOS</t>
  </si>
  <si>
    <t>Ejecucion Conv Interadmon de Asociacion 049 de 2017 Municipio Itagui - ADELI Modernizacion, Ornato y Ahorro Energetico</t>
  </si>
  <si>
    <t>Ejecución Convenio 049 proyecto 4, gestión social y predial ayurá y compra de predios induamerica (adición 3)</t>
  </si>
  <si>
    <t>Ejecución Convenio Interadministrativo N° SI 330 - 2018 para poner en marcha el proyecto del centro de desarrollo cultural y ambiental el caribe</t>
  </si>
  <si>
    <t>Ejecucion Convenio Interadministrativo N°SI334 - 2018 para poner en marcha el proyecto de reposicion de la infraestructura fisica del centro de salud Santa Maria de la ESE hospital del sur Gabriel Jaramillo Piedrahita</t>
  </si>
  <si>
    <t>Ejecucion Convenio Interadministrativo N°SI 349 - 2018  para la construcción y renovación del Complejo Deportivo Oscar Lopez Escobar del Municipio de Itagüí</t>
  </si>
  <si>
    <t>Ejeción Convenio interadministrativo N° SGM 070 - 2019 proyecto de educacion y cultura ciudadana, con gestores y vigias pedagogicos del espacio publico en el Municipio de Itagüí</t>
  </si>
  <si>
    <t>Ejecucion convenio interadministrativo N° SM - 089 -2019 proyecto de modernizacion y actualizacion de la red semaforica del Municipio de Itagüí</t>
  </si>
  <si>
    <t>Ejecucion Convenio Interadministrativo N° SI-240-2019 primera fase de demolición del proyecto INDUAMERICA</t>
  </si>
  <si>
    <t>2502</t>
  </si>
  <si>
    <t>CON RECURSOS DEL BALANCE Y CXC</t>
  </si>
  <si>
    <t>250201</t>
  </si>
  <si>
    <t>CON RECURSOS DE DESTINACIÓN PRESTABLECIDA</t>
  </si>
  <si>
    <t>Ejecución Convenio Interadministrativo SI 349-2018 para la construcción y renovación del complejo deportivo Oscar López Escobar del Municipio de Itagui</t>
  </si>
  <si>
    <t>EJECUCION DE GASTOS A JULIO 31 DE 2019</t>
  </si>
  <si>
    <t xml:space="preserve"> CONTRA
 CREDITOS</t>
  </si>
  <si>
    <t>PRESUPUESTO
DISPONIBLE</t>
  </si>
  <si>
    <t>Ejecucion Convenio interadministrativo N° SI -278-2019  proyecto de modernización del espacio público y/o equipamiento en el Municipio</t>
  </si>
  <si>
    <t>EJECUCION DE GASTOS MES DE AGOSTO DE 2019</t>
  </si>
  <si>
    <t xml:space="preserve"> CONTRA
  CREDITOS</t>
  </si>
  <si>
    <t>PRESUPUESTO
 DEFINITIVO</t>
  </si>
  <si>
    <t>EJECUCION DE GASTOS MES DE SEPTIEMBRE DE 2019</t>
  </si>
  <si>
    <t>210205</t>
  </si>
  <si>
    <t>GASTOS LEGALES</t>
  </si>
  <si>
    <t>Estampillas Municipales</t>
  </si>
  <si>
    <t>Ejecucion Convenio 049 - 2017 adicion Nro 5 proyecto 4 - elaboracion de los diseños del centro zonal aburra sur</t>
  </si>
  <si>
    <t>101</t>
  </si>
  <si>
    <t>102</t>
  </si>
  <si>
    <t>108</t>
  </si>
  <si>
    <t>115</t>
  </si>
  <si>
    <t>126</t>
  </si>
  <si>
    <t>128</t>
  </si>
  <si>
    <t>129</t>
  </si>
  <si>
    <t>130</t>
  </si>
  <si>
    <t>131</t>
  </si>
  <si>
    <t>132</t>
  </si>
  <si>
    <t>133</t>
  </si>
  <si>
    <t>134</t>
  </si>
  <si>
    <t>135</t>
  </si>
  <si>
    <t>21010100</t>
  </si>
  <si>
    <t>21010101</t>
  </si>
  <si>
    <t>21010102</t>
  </si>
  <si>
    <t>21010103</t>
  </si>
  <si>
    <t>21010104</t>
  </si>
  <si>
    <t>21010105</t>
  </si>
  <si>
    <t>21010106</t>
  </si>
  <si>
    <t>21010107</t>
  </si>
  <si>
    <t>21010108</t>
  </si>
  <si>
    <t>21010109</t>
  </si>
  <si>
    <t>21010110</t>
  </si>
  <si>
    <t>21010201</t>
  </si>
  <si>
    <t>21010202</t>
  </si>
  <si>
    <t>21010300</t>
  </si>
  <si>
    <t>21010301</t>
  </si>
  <si>
    <t>21010302</t>
  </si>
  <si>
    <t>21010500</t>
  </si>
  <si>
    <t>21010501</t>
  </si>
  <si>
    <t>21010502</t>
  </si>
  <si>
    <t>21020100</t>
  </si>
  <si>
    <t>21020201</t>
  </si>
  <si>
    <t>21020204</t>
  </si>
  <si>
    <t>21020205</t>
  </si>
  <si>
    <t>21020207</t>
  </si>
  <si>
    <t>21020208</t>
  </si>
  <si>
    <t>21020209</t>
  </si>
  <si>
    <t>21020300</t>
  </si>
  <si>
    <t>21020301</t>
  </si>
  <si>
    <t>21020400</t>
  </si>
  <si>
    <t>21020401</t>
  </si>
  <si>
    <t>21020402</t>
  </si>
  <si>
    <t>21020403</t>
  </si>
  <si>
    <t>21020404</t>
  </si>
  <si>
    <t>21020500</t>
  </si>
  <si>
    <t>22030100</t>
  </si>
  <si>
    <t>24010100</t>
  </si>
  <si>
    <t>25010100</t>
  </si>
  <si>
    <t>25010110</t>
  </si>
  <si>
    <t>25010112</t>
  </si>
  <si>
    <t>25010113</t>
  </si>
  <si>
    <t>25010114</t>
  </si>
  <si>
    <t>25010115</t>
  </si>
  <si>
    <t>25010116</t>
  </si>
  <si>
    <t>25010117</t>
  </si>
  <si>
    <t>25010118</t>
  </si>
  <si>
    <t>25010119</t>
  </si>
  <si>
    <t>25020110</t>
  </si>
  <si>
    <t>25020112</t>
  </si>
  <si>
    <t/>
  </si>
  <si>
    <t>FUENTE</t>
  </si>
  <si>
    <t>Modulo de Presupuesto v6</t>
  </si>
  <si>
    <t>Existencia caja y banco Recursos Propios</t>
  </si>
  <si>
    <t>CXC Convenio Interadministrativo SI 349-2018 para la construcción y renovación del complejo deportivo Oscar López Escobar del Municipio de Itagui</t>
  </si>
  <si>
    <t>Transferencias Mun. Itagui Vig. Anteriores</t>
  </si>
  <si>
    <t>Administracion de Proyectos Vig. Anteriores</t>
  </si>
  <si>
    <t>RECURSOS DEL BALANCE Y CXC</t>
  </si>
  <si>
    <t>1205</t>
  </si>
  <si>
    <t>Convenio 049 - 2017 adicion Nro 5 proyecto 4 - elaboracion de los diseños del centro zonal aburra sur</t>
  </si>
  <si>
    <t>Convenio interadministrativo N° SI-278-2019  proyecto de modernización del espacio público y/o equipamiento en el Municipio</t>
  </si>
  <si>
    <t>Convenio Interadministrativo N° SI-240-2019 primera fase de demolición del proyecto INDUAMERICA</t>
  </si>
  <si>
    <t>convenio interadministrativo N° SM - 089 -2019 proyecto de modernizacion y actualizacion de la red semaforica del Municipio de Itagüí</t>
  </si>
  <si>
    <t>Convenio interadministrativo N° SGM 070 - 2019 proyecto de educacion y cultura ciudadana, con gestores y vigias pedagogicos del espacio publico en el Municipio de Itagüí</t>
  </si>
  <si>
    <t>Ejecución Convenio Interadministrativo N°SI 349 - 2018  para la construcción y renovación del Complejo Deportivo Oscar López Escobar del Municipio de Itagüí</t>
  </si>
  <si>
    <t>Convenio Interadministrativo N°SI334 - 2018 para poner en marcha el proyecto de reposicion de la infraestructura fisica del centro de salud Santa Maria de la ESE hospital del sur Gabriel Jaramillo Piedrahita</t>
  </si>
  <si>
    <t>Convenio Interadministrativo N° SI 330 - 2018 para poner en marcha el proyecto del centro de desarrollo cultural y ambiental el caribe</t>
  </si>
  <si>
    <t>Convenio 049 proyecto 4, gestión social y predial ayurá y compra de predios induamerica (adición 3)</t>
  </si>
  <si>
    <t>Rendimientos Financieros Desarrollo Proyecto Inmobiliario</t>
  </si>
  <si>
    <t>Rendimientos Financieros Recursos propios</t>
  </si>
  <si>
    <t>Conv Interadmon de Asociacion 049 de 2017 Municipio Itagui - ADELI Modernizacion, Ornato y Ahorro Energetico (vigencia futura 001)</t>
  </si>
  <si>
    <t>120401</t>
  </si>
  <si>
    <t>1204</t>
  </si>
  <si>
    <t>INGRESOS DE CAPITAL</t>
  </si>
  <si>
    <t>12</t>
  </si>
  <si>
    <t>Incapacidades Seguridad social</t>
  </si>
  <si>
    <t>RECONOCIMIENTO INCAPACIDADES</t>
  </si>
  <si>
    <t>110303</t>
  </si>
  <si>
    <t>OTROS INGRESOS CORRIENTES</t>
  </si>
  <si>
    <t>1103</t>
  </si>
  <si>
    <t>Transferencias Municipio de Itagüí</t>
  </si>
  <si>
    <t>APORTES DIRECTOS</t>
  </si>
  <si>
    <t>110201</t>
  </si>
  <si>
    <t>APORTES Y TRANSFERENCIAS</t>
  </si>
  <si>
    <t>1102</t>
  </si>
  <si>
    <t>Servicio de Gruas</t>
  </si>
  <si>
    <t>Administracion de  Proyectos</t>
  </si>
  <si>
    <t>VENTA DE BIENES Y SERVICIOS</t>
  </si>
  <si>
    <t>110101</t>
  </si>
  <si>
    <t>INGRESOS DE EXPLOTACION</t>
  </si>
  <si>
    <t>1101</t>
  </si>
  <si>
    <t>INGRESOS CORRIENTES</t>
  </si>
  <si>
    <t>11</t>
  </si>
  <si>
    <t>INGRESOS TOTALES</t>
  </si>
  <si>
    <t>1</t>
  </si>
  <si>
    <t xml:space="preserve">SALDO POR
 EJECUTAR </t>
  </si>
  <si>
    <t>TOTAL RECAUDO</t>
  </si>
  <si>
    <t>PRESUPUESTO DEFINITIVO</t>
  </si>
  <si>
    <t>REDUCCIONES</t>
  </si>
  <si>
    <t xml:space="preserve"> RUBRO</t>
  </si>
  <si>
    <t>EJECUCION DE INGRESOS MES DE SEPTIEMBRE DE 2019</t>
  </si>
  <si>
    <t>% EJECUCION</t>
  </si>
  <si>
    <t xml:space="preserve">              SALDO POR
                 EJECUTAR </t>
  </si>
  <si>
    <t>EJECUCION DE INGRESOS MES DE AGOSTO DE 2019</t>
  </si>
  <si>
    <t>SALDO POR EJECUTAR</t>
  </si>
  <si>
    <t>EJECUCION DE INGRESOS A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</si>
</sst>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>
      <alignment vertical="top"/>
    </xf>
  </cellStyleXfs>
  <cellXfs count="79">
    <xf numFmtId="0" fontId="0" fillId="0" borderId="0" xfId="0"/>
    <xf numFmtId="0" fontId="1" fillId="0" borderId="0" xfId="1"/>
    <xf numFmtId="0" fontId="2" fillId="0" borderId="1" xfId="1" applyFont="1" applyBorder="1" applyAlignment="1">
      <alignment vertical="top"/>
    </xf>
    <xf numFmtId="164" fontId="2" fillId="0" borderId="1" xfId="1" applyNumberFormat="1" applyFont="1" applyBorder="1" applyAlignment="1">
      <alignment vertical="top"/>
    </xf>
    <xf numFmtId="0" fontId="1" fillId="0" borderId="1" xfId="1" applyBorder="1" applyAlignment="1">
      <alignment vertical="top"/>
    </xf>
    <xf numFmtId="164" fontId="1" fillId="0" borderId="1" xfId="1" applyNumberFormat="1" applyBorder="1" applyAlignment="1">
      <alignment vertical="top"/>
    </xf>
    <xf numFmtId="0" fontId="1" fillId="0" borderId="1" xfId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1" fillId="0" borderId="0" xfId="1" applyAlignment="1">
      <alignment wrapText="1"/>
    </xf>
    <xf numFmtId="0" fontId="5" fillId="0" borderId="0" xfId="4">
      <alignment vertical="top"/>
    </xf>
    <xf numFmtId="0" fontId="4" fillId="2" borderId="1" xfId="4" applyFont="1" applyFill="1" applyBorder="1">
      <alignment vertical="top"/>
    </xf>
    <xf numFmtId="0" fontId="4" fillId="2" borderId="1" xfId="4" applyFont="1" applyFill="1" applyBorder="1" applyAlignment="1">
      <alignment vertical="top" wrapText="1"/>
    </xf>
    <xf numFmtId="0" fontId="4" fillId="2" borderId="1" xfId="4" applyFont="1" applyFill="1" applyBorder="1" applyAlignment="1">
      <alignment horizontal="left" vertical="top" wrapText="1"/>
    </xf>
    <xf numFmtId="0" fontId="6" fillId="0" borderId="1" xfId="4" applyFont="1" applyBorder="1">
      <alignment vertical="top"/>
    </xf>
    <xf numFmtId="0" fontId="4" fillId="0" borderId="1" xfId="4" applyFont="1" applyBorder="1">
      <alignment vertical="top"/>
    </xf>
    <xf numFmtId="0" fontId="4" fillId="0" borderId="1" xfId="4" applyFont="1" applyBorder="1" applyAlignment="1">
      <alignment vertical="top" wrapText="1"/>
    </xf>
    <xf numFmtId="164" fontId="4" fillId="0" borderId="1" xfId="4" applyNumberFormat="1" applyFont="1" applyBorder="1">
      <alignment vertical="top"/>
    </xf>
    <xf numFmtId="9" fontId="0" fillId="0" borderId="1" xfId="5" applyFont="1" applyBorder="1" applyAlignment="1">
      <alignment horizontal="center" vertical="top"/>
    </xf>
    <xf numFmtId="0" fontId="5" fillId="0" borderId="1" xfId="4" applyBorder="1">
      <alignment vertical="top"/>
    </xf>
    <xf numFmtId="0" fontId="5" fillId="0" borderId="1" xfId="4" applyBorder="1" applyAlignment="1">
      <alignment vertical="top" wrapText="1"/>
    </xf>
    <xf numFmtId="164" fontId="5" fillId="0" borderId="1" xfId="4" applyNumberFormat="1" applyBorder="1">
      <alignment vertical="top"/>
    </xf>
    <xf numFmtId="0" fontId="5" fillId="0" borderId="0" xfId="4" applyAlignment="1">
      <alignment vertical="top" wrapText="1"/>
    </xf>
    <xf numFmtId="0" fontId="8" fillId="2" borderId="1" xfId="1" applyFont="1" applyFill="1" applyBorder="1" applyAlignment="1">
      <alignment vertical="top"/>
    </xf>
    <xf numFmtId="0" fontId="8" fillId="2" borderId="1" xfId="1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164" fontId="9" fillId="0" borderId="1" xfId="1" applyNumberFormat="1" applyFont="1" applyBorder="1" applyAlignment="1">
      <alignment vertical="top"/>
    </xf>
    <xf numFmtId="9" fontId="9" fillId="0" borderId="1" xfId="3" applyFont="1" applyBorder="1" applyAlignment="1">
      <alignment horizontal="center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164" fontId="8" fillId="0" borderId="1" xfId="1" applyNumberFormat="1" applyFont="1" applyBorder="1" applyAlignment="1">
      <alignment vertical="top"/>
    </xf>
    <xf numFmtId="9" fontId="8" fillId="0" borderId="1" xfId="3" applyFont="1" applyBorder="1" applyAlignment="1">
      <alignment horizontal="center" vertical="top"/>
    </xf>
    <xf numFmtId="9" fontId="9" fillId="0" borderId="1" xfId="2" applyFont="1" applyBorder="1" applyAlignment="1">
      <alignment horizontal="center" vertical="top"/>
    </xf>
    <xf numFmtId="164" fontId="5" fillId="0" borderId="0" xfId="4" applyNumberFormat="1">
      <alignment vertical="top"/>
    </xf>
    <xf numFmtId="0" fontId="1" fillId="0" borderId="1" xfId="1" applyFont="1" applyBorder="1" applyAlignment="1">
      <alignment vertical="top"/>
    </xf>
    <xf numFmtId="0" fontId="9" fillId="2" borderId="1" xfId="1" applyFont="1" applyFill="1" applyBorder="1" applyAlignment="1">
      <alignment vertical="top"/>
    </xf>
    <xf numFmtId="0" fontId="9" fillId="2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/>
    </xf>
    <xf numFmtId="0" fontId="5" fillId="0" borderId="1" xfId="4" applyFont="1" applyBorder="1">
      <alignment vertical="top"/>
    </xf>
    <xf numFmtId="0" fontId="5" fillId="0" borderId="0" xfId="4" applyFont="1">
      <alignment vertical="top"/>
    </xf>
    <xf numFmtId="0" fontId="4" fillId="2" borderId="1" xfId="4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top"/>
    </xf>
    <xf numFmtId="0" fontId="1" fillId="0" borderId="0" xfId="7"/>
    <xf numFmtId="0" fontId="1" fillId="0" borderId="0" xfId="7" applyAlignment="1">
      <alignment vertical="top"/>
    </xf>
    <xf numFmtId="9" fontId="2" fillId="0" borderId="1" xfId="8" applyFont="1" applyBorder="1" applyAlignment="1">
      <alignment vertical="top"/>
    </xf>
    <xf numFmtId="164" fontId="1" fillId="0" borderId="1" xfId="7" applyNumberFormat="1" applyBorder="1" applyAlignment="1">
      <alignment vertical="top"/>
    </xf>
    <xf numFmtId="0" fontId="1" fillId="0" borderId="1" xfId="7" applyBorder="1" applyAlignment="1">
      <alignment vertical="top" wrapText="1"/>
    </xf>
    <xf numFmtId="0" fontId="1" fillId="0" borderId="1" xfId="7" applyBorder="1" applyAlignment="1">
      <alignment vertical="top"/>
    </xf>
    <xf numFmtId="164" fontId="2" fillId="0" borderId="1" xfId="7" applyNumberFormat="1" applyFont="1" applyBorder="1" applyAlignment="1">
      <alignment vertical="top"/>
    </xf>
    <xf numFmtId="0" fontId="2" fillId="0" borderId="1" xfId="7" applyFont="1" applyBorder="1" applyAlignment="1">
      <alignment vertical="top"/>
    </xf>
    <xf numFmtId="0" fontId="1" fillId="2" borderId="1" xfId="7" applyFont="1" applyFill="1" applyBorder="1"/>
    <xf numFmtId="0" fontId="1" fillId="2" borderId="1" xfId="7" applyFill="1" applyBorder="1" applyAlignment="1">
      <alignment vertical="top" wrapText="1"/>
    </xf>
    <xf numFmtId="0" fontId="1" fillId="2" borderId="1" xfId="7" applyFill="1" applyBorder="1" applyAlignment="1">
      <alignment vertical="top"/>
    </xf>
    <xf numFmtId="0" fontId="1" fillId="2" borderId="1" xfId="7" applyFont="1" applyFill="1" applyBorder="1" applyAlignment="1">
      <alignment vertical="top"/>
    </xf>
    <xf numFmtId="0" fontId="1" fillId="2" borderId="1" xfId="7" applyFill="1" applyBorder="1"/>
    <xf numFmtId="0" fontId="1" fillId="2" borderId="1" xfId="7" applyFill="1" applyBorder="1" applyAlignment="1">
      <alignment horizontal="center"/>
    </xf>
    <xf numFmtId="0" fontId="1" fillId="0" borderId="0" xfId="7" applyAlignment="1">
      <alignment wrapText="1"/>
    </xf>
    <xf numFmtId="4" fontId="1" fillId="0" borderId="1" xfId="7" applyNumberFormat="1" applyBorder="1"/>
    <xf numFmtId="0" fontId="1" fillId="0" borderId="1" xfId="7" applyBorder="1"/>
    <xf numFmtId="0" fontId="1" fillId="0" borderId="1" xfId="7" applyBorder="1" applyAlignment="1">
      <alignment wrapText="1"/>
    </xf>
    <xf numFmtId="9" fontId="5" fillId="0" borderId="1" xfId="6" applyFont="1" applyBorder="1" applyAlignment="1">
      <alignment vertical="top"/>
    </xf>
    <xf numFmtId="0" fontId="2" fillId="0" borderId="1" xfId="7" applyFont="1" applyBorder="1" applyAlignment="1">
      <alignment vertical="top" wrapText="1"/>
    </xf>
    <xf numFmtId="0" fontId="1" fillId="2" borderId="2" xfId="7" applyFill="1" applyBorder="1" applyAlignment="1">
      <alignment vertical="top"/>
    </xf>
    <xf numFmtId="0" fontId="1" fillId="2" borderId="1" xfId="7" applyFont="1" applyFill="1" applyBorder="1" applyAlignment="1">
      <alignment vertical="top" wrapText="1"/>
    </xf>
    <xf numFmtId="0" fontId="1" fillId="2" borderId="3" xfId="7" applyFill="1" applyBorder="1" applyAlignment="1">
      <alignment horizontal="center"/>
    </xf>
    <xf numFmtId="0" fontId="5" fillId="0" borderId="0" xfId="9">
      <alignment vertical="top"/>
    </xf>
    <xf numFmtId="164" fontId="5" fillId="0" borderId="1" xfId="9" applyNumberFormat="1" applyBorder="1">
      <alignment vertical="top"/>
    </xf>
    <xf numFmtId="0" fontId="5" fillId="0" borderId="1" xfId="9" applyBorder="1" applyAlignment="1">
      <alignment vertical="top" wrapText="1"/>
    </xf>
    <xf numFmtId="0" fontId="5" fillId="0" borderId="1" xfId="9" applyFont="1" applyBorder="1">
      <alignment vertical="top"/>
    </xf>
    <xf numFmtId="0" fontId="5" fillId="0" borderId="1" xfId="9" applyBorder="1">
      <alignment vertical="top"/>
    </xf>
    <xf numFmtId="164" fontId="4" fillId="0" borderId="1" xfId="9" applyNumberFormat="1" applyFont="1" applyBorder="1">
      <alignment vertical="top"/>
    </xf>
    <xf numFmtId="0" fontId="4" fillId="0" borderId="1" xfId="9" applyFont="1" applyBorder="1" applyAlignment="1">
      <alignment vertical="top" wrapText="1"/>
    </xf>
    <xf numFmtId="0" fontId="4" fillId="0" borderId="1" xfId="9" applyFont="1" applyBorder="1">
      <alignment vertical="top"/>
    </xf>
    <xf numFmtId="0" fontId="5" fillId="2" borderId="1" xfId="9" applyFill="1" applyBorder="1" applyAlignment="1">
      <alignment vertical="top" wrapText="1"/>
    </xf>
    <xf numFmtId="0" fontId="4" fillId="2" borderId="1" xfId="9" applyFont="1" applyFill="1" applyBorder="1" applyAlignment="1">
      <alignment vertical="top" wrapText="1"/>
    </xf>
    <xf numFmtId="0" fontId="4" fillId="2" borderId="1" xfId="9" applyFont="1" applyFill="1" applyBorder="1" applyAlignment="1">
      <alignment vertical="top"/>
    </xf>
    <xf numFmtId="0" fontId="1" fillId="2" borderId="3" xfId="7" applyFill="1" applyBorder="1" applyAlignment="1">
      <alignment horizontal="center"/>
    </xf>
  </cellXfs>
  <cellStyles count="10">
    <cellStyle name="Normal" xfId="0" builtinId="0"/>
    <cellStyle name="Normal 2" xfId="1"/>
    <cellStyle name="Normal 2 2" xfId="9"/>
    <cellStyle name="Normal 3" xfId="4"/>
    <cellStyle name="Normal 3 2" xfId="7"/>
    <cellStyle name="Porcentaje" xfId="6" builtinId="5"/>
    <cellStyle name="Porcentaje 2" xfId="2"/>
    <cellStyle name="Porcentaje 2 2" xfId="8"/>
    <cellStyle name="Porcentaje 3" xfId="3"/>
    <cellStyle name="Porcentaje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76"/>
  <sheetViews>
    <sheetView showOutlineSymbols="0" zoomScaleNormal="100" workbookViewId="0">
      <selection activeCell="G7" sqref="G7"/>
    </sheetView>
  </sheetViews>
  <sheetFormatPr baseColWidth="10" defaultColWidth="6.85546875" defaultRowHeight="12.75" customHeight="1" x14ac:dyDescent="0.25"/>
  <cols>
    <col min="1" max="1" width="14.85546875" style="9" bestFit="1" customWidth="1"/>
    <col min="2" max="2" width="14.85546875" style="9" customWidth="1"/>
    <col min="3" max="3" width="50.140625" style="21" customWidth="1"/>
    <col min="4" max="4" width="20" style="9" customWidth="1"/>
    <col min="5" max="5" width="19.28515625" style="9" customWidth="1"/>
    <col min="6" max="6" width="16.85546875" style="9" customWidth="1"/>
    <col min="7" max="7" width="14.28515625" style="9" customWidth="1"/>
    <col min="8" max="8" width="16" style="9" customWidth="1"/>
    <col min="9" max="9" width="19.5703125" style="9" customWidth="1"/>
    <col min="10" max="10" width="18.7109375" style="9" customWidth="1"/>
    <col min="11" max="11" width="18.42578125" style="9" customWidth="1"/>
    <col min="12" max="12" width="17.7109375" style="9" customWidth="1"/>
    <col min="13" max="13" width="18.5703125" style="9" customWidth="1"/>
    <col min="14" max="14" width="18.7109375" style="9" customWidth="1"/>
    <col min="15" max="15" width="12.85546875" style="9" customWidth="1"/>
    <col min="16" max="257" width="6.85546875" style="9"/>
    <col min="258" max="258" width="14.85546875" style="9" bestFit="1" customWidth="1"/>
    <col min="259" max="259" width="50.140625" style="9" customWidth="1"/>
    <col min="260" max="260" width="20" style="9" customWidth="1"/>
    <col min="261" max="261" width="19.28515625" style="9" customWidth="1"/>
    <col min="262" max="262" width="16.85546875" style="9" customWidth="1"/>
    <col min="263" max="263" width="14.28515625" style="9" customWidth="1"/>
    <col min="264" max="264" width="16" style="9" customWidth="1"/>
    <col min="265" max="265" width="19.5703125" style="9" customWidth="1"/>
    <col min="266" max="266" width="18.7109375" style="9" customWidth="1"/>
    <col min="267" max="267" width="18.42578125" style="9" customWidth="1"/>
    <col min="268" max="268" width="17.7109375" style="9" customWidth="1"/>
    <col min="269" max="269" width="18.5703125" style="9" customWidth="1"/>
    <col min="270" max="270" width="18.7109375" style="9" customWidth="1"/>
    <col min="271" max="271" width="12.85546875" style="9" customWidth="1"/>
    <col min="272" max="513" width="6.85546875" style="9"/>
    <col min="514" max="514" width="14.85546875" style="9" bestFit="1" customWidth="1"/>
    <col min="515" max="515" width="50.140625" style="9" customWidth="1"/>
    <col min="516" max="516" width="20" style="9" customWidth="1"/>
    <col min="517" max="517" width="19.28515625" style="9" customWidth="1"/>
    <col min="518" max="518" width="16.85546875" style="9" customWidth="1"/>
    <col min="519" max="519" width="14.28515625" style="9" customWidth="1"/>
    <col min="520" max="520" width="16" style="9" customWidth="1"/>
    <col min="521" max="521" width="19.5703125" style="9" customWidth="1"/>
    <col min="522" max="522" width="18.7109375" style="9" customWidth="1"/>
    <col min="523" max="523" width="18.42578125" style="9" customWidth="1"/>
    <col min="524" max="524" width="17.7109375" style="9" customWidth="1"/>
    <col min="525" max="525" width="18.5703125" style="9" customWidth="1"/>
    <col min="526" max="526" width="18.7109375" style="9" customWidth="1"/>
    <col min="527" max="527" width="12.85546875" style="9" customWidth="1"/>
    <col min="528" max="769" width="6.85546875" style="9"/>
    <col min="770" max="770" width="14.85546875" style="9" bestFit="1" customWidth="1"/>
    <col min="771" max="771" width="50.140625" style="9" customWidth="1"/>
    <col min="772" max="772" width="20" style="9" customWidth="1"/>
    <col min="773" max="773" width="19.28515625" style="9" customWidth="1"/>
    <col min="774" max="774" width="16.85546875" style="9" customWidth="1"/>
    <col min="775" max="775" width="14.28515625" style="9" customWidth="1"/>
    <col min="776" max="776" width="16" style="9" customWidth="1"/>
    <col min="777" max="777" width="19.5703125" style="9" customWidth="1"/>
    <col min="778" max="778" width="18.7109375" style="9" customWidth="1"/>
    <col min="779" max="779" width="18.42578125" style="9" customWidth="1"/>
    <col min="780" max="780" width="17.7109375" style="9" customWidth="1"/>
    <col min="781" max="781" width="18.5703125" style="9" customWidth="1"/>
    <col min="782" max="782" width="18.7109375" style="9" customWidth="1"/>
    <col min="783" max="783" width="12.85546875" style="9" customWidth="1"/>
    <col min="784" max="1025" width="6.85546875" style="9"/>
    <col min="1026" max="1026" width="14.85546875" style="9" bestFit="1" customWidth="1"/>
    <col min="1027" max="1027" width="50.140625" style="9" customWidth="1"/>
    <col min="1028" max="1028" width="20" style="9" customWidth="1"/>
    <col min="1029" max="1029" width="19.28515625" style="9" customWidth="1"/>
    <col min="1030" max="1030" width="16.85546875" style="9" customWidth="1"/>
    <col min="1031" max="1031" width="14.28515625" style="9" customWidth="1"/>
    <col min="1032" max="1032" width="16" style="9" customWidth="1"/>
    <col min="1033" max="1033" width="19.5703125" style="9" customWidth="1"/>
    <col min="1034" max="1034" width="18.7109375" style="9" customWidth="1"/>
    <col min="1035" max="1035" width="18.42578125" style="9" customWidth="1"/>
    <col min="1036" max="1036" width="17.7109375" style="9" customWidth="1"/>
    <col min="1037" max="1037" width="18.5703125" style="9" customWidth="1"/>
    <col min="1038" max="1038" width="18.7109375" style="9" customWidth="1"/>
    <col min="1039" max="1039" width="12.85546875" style="9" customWidth="1"/>
    <col min="1040" max="1281" width="6.85546875" style="9"/>
    <col min="1282" max="1282" width="14.85546875" style="9" bestFit="1" customWidth="1"/>
    <col min="1283" max="1283" width="50.140625" style="9" customWidth="1"/>
    <col min="1284" max="1284" width="20" style="9" customWidth="1"/>
    <col min="1285" max="1285" width="19.28515625" style="9" customWidth="1"/>
    <col min="1286" max="1286" width="16.85546875" style="9" customWidth="1"/>
    <col min="1287" max="1287" width="14.28515625" style="9" customWidth="1"/>
    <col min="1288" max="1288" width="16" style="9" customWidth="1"/>
    <col min="1289" max="1289" width="19.5703125" style="9" customWidth="1"/>
    <col min="1290" max="1290" width="18.7109375" style="9" customWidth="1"/>
    <col min="1291" max="1291" width="18.42578125" style="9" customWidth="1"/>
    <col min="1292" max="1292" width="17.7109375" style="9" customWidth="1"/>
    <col min="1293" max="1293" width="18.5703125" style="9" customWidth="1"/>
    <col min="1294" max="1294" width="18.7109375" style="9" customWidth="1"/>
    <col min="1295" max="1295" width="12.85546875" style="9" customWidth="1"/>
    <col min="1296" max="1537" width="6.85546875" style="9"/>
    <col min="1538" max="1538" width="14.85546875" style="9" bestFit="1" customWidth="1"/>
    <col min="1539" max="1539" width="50.140625" style="9" customWidth="1"/>
    <col min="1540" max="1540" width="20" style="9" customWidth="1"/>
    <col min="1541" max="1541" width="19.28515625" style="9" customWidth="1"/>
    <col min="1542" max="1542" width="16.85546875" style="9" customWidth="1"/>
    <col min="1543" max="1543" width="14.28515625" style="9" customWidth="1"/>
    <col min="1544" max="1544" width="16" style="9" customWidth="1"/>
    <col min="1545" max="1545" width="19.5703125" style="9" customWidth="1"/>
    <col min="1546" max="1546" width="18.7109375" style="9" customWidth="1"/>
    <col min="1547" max="1547" width="18.42578125" style="9" customWidth="1"/>
    <col min="1548" max="1548" width="17.7109375" style="9" customWidth="1"/>
    <col min="1549" max="1549" width="18.5703125" style="9" customWidth="1"/>
    <col min="1550" max="1550" width="18.7109375" style="9" customWidth="1"/>
    <col min="1551" max="1551" width="12.85546875" style="9" customWidth="1"/>
    <col min="1552" max="1793" width="6.85546875" style="9"/>
    <col min="1794" max="1794" width="14.85546875" style="9" bestFit="1" customWidth="1"/>
    <col min="1795" max="1795" width="50.140625" style="9" customWidth="1"/>
    <col min="1796" max="1796" width="20" style="9" customWidth="1"/>
    <col min="1797" max="1797" width="19.28515625" style="9" customWidth="1"/>
    <col min="1798" max="1798" width="16.85546875" style="9" customWidth="1"/>
    <col min="1799" max="1799" width="14.28515625" style="9" customWidth="1"/>
    <col min="1800" max="1800" width="16" style="9" customWidth="1"/>
    <col min="1801" max="1801" width="19.5703125" style="9" customWidth="1"/>
    <col min="1802" max="1802" width="18.7109375" style="9" customWidth="1"/>
    <col min="1803" max="1803" width="18.42578125" style="9" customWidth="1"/>
    <col min="1804" max="1804" width="17.7109375" style="9" customWidth="1"/>
    <col min="1805" max="1805" width="18.5703125" style="9" customWidth="1"/>
    <col min="1806" max="1806" width="18.7109375" style="9" customWidth="1"/>
    <col min="1807" max="1807" width="12.85546875" style="9" customWidth="1"/>
    <col min="1808" max="2049" width="6.85546875" style="9"/>
    <col min="2050" max="2050" width="14.85546875" style="9" bestFit="1" customWidth="1"/>
    <col min="2051" max="2051" width="50.140625" style="9" customWidth="1"/>
    <col min="2052" max="2052" width="20" style="9" customWidth="1"/>
    <col min="2053" max="2053" width="19.28515625" style="9" customWidth="1"/>
    <col min="2054" max="2054" width="16.85546875" style="9" customWidth="1"/>
    <col min="2055" max="2055" width="14.28515625" style="9" customWidth="1"/>
    <col min="2056" max="2056" width="16" style="9" customWidth="1"/>
    <col min="2057" max="2057" width="19.5703125" style="9" customWidth="1"/>
    <col min="2058" max="2058" width="18.7109375" style="9" customWidth="1"/>
    <col min="2059" max="2059" width="18.42578125" style="9" customWidth="1"/>
    <col min="2060" max="2060" width="17.7109375" style="9" customWidth="1"/>
    <col min="2061" max="2061" width="18.5703125" style="9" customWidth="1"/>
    <col min="2062" max="2062" width="18.7109375" style="9" customWidth="1"/>
    <col min="2063" max="2063" width="12.85546875" style="9" customWidth="1"/>
    <col min="2064" max="2305" width="6.85546875" style="9"/>
    <col min="2306" max="2306" width="14.85546875" style="9" bestFit="1" customWidth="1"/>
    <col min="2307" max="2307" width="50.140625" style="9" customWidth="1"/>
    <col min="2308" max="2308" width="20" style="9" customWidth="1"/>
    <col min="2309" max="2309" width="19.28515625" style="9" customWidth="1"/>
    <col min="2310" max="2310" width="16.85546875" style="9" customWidth="1"/>
    <col min="2311" max="2311" width="14.28515625" style="9" customWidth="1"/>
    <col min="2312" max="2312" width="16" style="9" customWidth="1"/>
    <col min="2313" max="2313" width="19.5703125" style="9" customWidth="1"/>
    <col min="2314" max="2314" width="18.7109375" style="9" customWidth="1"/>
    <col min="2315" max="2315" width="18.42578125" style="9" customWidth="1"/>
    <col min="2316" max="2316" width="17.7109375" style="9" customWidth="1"/>
    <col min="2317" max="2317" width="18.5703125" style="9" customWidth="1"/>
    <col min="2318" max="2318" width="18.7109375" style="9" customWidth="1"/>
    <col min="2319" max="2319" width="12.85546875" style="9" customWidth="1"/>
    <col min="2320" max="2561" width="6.85546875" style="9"/>
    <col min="2562" max="2562" width="14.85546875" style="9" bestFit="1" customWidth="1"/>
    <col min="2563" max="2563" width="50.140625" style="9" customWidth="1"/>
    <col min="2564" max="2564" width="20" style="9" customWidth="1"/>
    <col min="2565" max="2565" width="19.28515625" style="9" customWidth="1"/>
    <col min="2566" max="2566" width="16.85546875" style="9" customWidth="1"/>
    <col min="2567" max="2567" width="14.28515625" style="9" customWidth="1"/>
    <col min="2568" max="2568" width="16" style="9" customWidth="1"/>
    <col min="2569" max="2569" width="19.5703125" style="9" customWidth="1"/>
    <col min="2570" max="2570" width="18.7109375" style="9" customWidth="1"/>
    <col min="2571" max="2571" width="18.42578125" style="9" customWidth="1"/>
    <col min="2572" max="2572" width="17.7109375" style="9" customWidth="1"/>
    <col min="2573" max="2573" width="18.5703125" style="9" customWidth="1"/>
    <col min="2574" max="2574" width="18.7109375" style="9" customWidth="1"/>
    <col min="2575" max="2575" width="12.85546875" style="9" customWidth="1"/>
    <col min="2576" max="2817" width="6.85546875" style="9"/>
    <col min="2818" max="2818" width="14.85546875" style="9" bestFit="1" customWidth="1"/>
    <col min="2819" max="2819" width="50.140625" style="9" customWidth="1"/>
    <col min="2820" max="2820" width="20" style="9" customWidth="1"/>
    <col min="2821" max="2821" width="19.28515625" style="9" customWidth="1"/>
    <col min="2822" max="2822" width="16.85546875" style="9" customWidth="1"/>
    <col min="2823" max="2823" width="14.28515625" style="9" customWidth="1"/>
    <col min="2824" max="2824" width="16" style="9" customWidth="1"/>
    <col min="2825" max="2825" width="19.5703125" style="9" customWidth="1"/>
    <col min="2826" max="2826" width="18.7109375" style="9" customWidth="1"/>
    <col min="2827" max="2827" width="18.42578125" style="9" customWidth="1"/>
    <col min="2828" max="2828" width="17.7109375" style="9" customWidth="1"/>
    <col min="2829" max="2829" width="18.5703125" style="9" customWidth="1"/>
    <col min="2830" max="2830" width="18.7109375" style="9" customWidth="1"/>
    <col min="2831" max="2831" width="12.85546875" style="9" customWidth="1"/>
    <col min="2832" max="3073" width="6.85546875" style="9"/>
    <col min="3074" max="3074" width="14.85546875" style="9" bestFit="1" customWidth="1"/>
    <col min="3075" max="3075" width="50.140625" style="9" customWidth="1"/>
    <col min="3076" max="3076" width="20" style="9" customWidth="1"/>
    <col min="3077" max="3077" width="19.28515625" style="9" customWidth="1"/>
    <col min="3078" max="3078" width="16.85546875" style="9" customWidth="1"/>
    <col min="3079" max="3079" width="14.28515625" style="9" customWidth="1"/>
    <col min="3080" max="3080" width="16" style="9" customWidth="1"/>
    <col min="3081" max="3081" width="19.5703125" style="9" customWidth="1"/>
    <col min="3082" max="3082" width="18.7109375" style="9" customWidth="1"/>
    <col min="3083" max="3083" width="18.42578125" style="9" customWidth="1"/>
    <col min="3084" max="3084" width="17.7109375" style="9" customWidth="1"/>
    <col min="3085" max="3085" width="18.5703125" style="9" customWidth="1"/>
    <col min="3086" max="3086" width="18.7109375" style="9" customWidth="1"/>
    <col min="3087" max="3087" width="12.85546875" style="9" customWidth="1"/>
    <col min="3088" max="3329" width="6.85546875" style="9"/>
    <col min="3330" max="3330" width="14.85546875" style="9" bestFit="1" customWidth="1"/>
    <col min="3331" max="3331" width="50.140625" style="9" customWidth="1"/>
    <col min="3332" max="3332" width="20" style="9" customWidth="1"/>
    <col min="3333" max="3333" width="19.28515625" style="9" customWidth="1"/>
    <col min="3334" max="3334" width="16.85546875" style="9" customWidth="1"/>
    <col min="3335" max="3335" width="14.28515625" style="9" customWidth="1"/>
    <col min="3336" max="3336" width="16" style="9" customWidth="1"/>
    <col min="3337" max="3337" width="19.5703125" style="9" customWidth="1"/>
    <col min="3338" max="3338" width="18.7109375" style="9" customWidth="1"/>
    <col min="3339" max="3339" width="18.42578125" style="9" customWidth="1"/>
    <col min="3340" max="3340" width="17.7109375" style="9" customWidth="1"/>
    <col min="3341" max="3341" width="18.5703125" style="9" customWidth="1"/>
    <col min="3342" max="3342" width="18.7109375" style="9" customWidth="1"/>
    <col min="3343" max="3343" width="12.85546875" style="9" customWidth="1"/>
    <col min="3344" max="3585" width="6.85546875" style="9"/>
    <col min="3586" max="3586" width="14.85546875" style="9" bestFit="1" customWidth="1"/>
    <col min="3587" max="3587" width="50.140625" style="9" customWidth="1"/>
    <col min="3588" max="3588" width="20" style="9" customWidth="1"/>
    <col min="3589" max="3589" width="19.28515625" style="9" customWidth="1"/>
    <col min="3590" max="3590" width="16.85546875" style="9" customWidth="1"/>
    <col min="3591" max="3591" width="14.28515625" style="9" customWidth="1"/>
    <col min="3592" max="3592" width="16" style="9" customWidth="1"/>
    <col min="3593" max="3593" width="19.5703125" style="9" customWidth="1"/>
    <col min="3594" max="3594" width="18.7109375" style="9" customWidth="1"/>
    <col min="3595" max="3595" width="18.42578125" style="9" customWidth="1"/>
    <col min="3596" max="3596" width="17.7109375" style="9" customWidth="1"/>
    <col min="3597" max="3597" width="18.5703125" style="9" customWidth="1"/>
    <col min="3598" max="3598" width="18.7109375" style="9" customWidth="1"/>
    <col min="3599" max="3599" width="12.85546875" style="9" customWidth="1"/>
    <col min="3600" max="3841" width="6.85546875" style="9"/>
    <col min="3842" max="3842" width="14.85546875" style="9" bestFit="1" customWidth="1"/>
    <col min="3843" max="3843" width="50.140625" style="9" customWidth="1"/>
    <col min="3844" max="3844" width="20" style="9" customWidth="1"/>
    <col min="3845" max="3845" width="19.28515625" style="9" customWidth="1"/>
    <col min="3846" max="3846" width="16.85546875" style="9" customWidth="1"/>
    <col min="3847" max="3847" width="14.28515625" style="9" customWidth="1"/>
    <col min="3848" max="3848" width="16" style="9" customWidth="1"/>
    <col min="3849" max="3849" width="19.5703125" style="9" customWidth="1"/>
    <col min="3850" max="3850" width="18.7109375" style="9" customWidth="1"/>
    <col min="3851" max="3851" width="18.42578125" style="9" customWidth="1"/>
    <col min="3852" max="3852" width="17.7109375" style="9" customWidth="1"/>
    <col min="3853" max="3853" width="18.5703125" style="9" customWidth="1"/>
    <col min="3854" max="3854" width="18.7109375" style="9" customWidth="1"/>
    <col min="3855" max="3855" width="12.85546875" style="9" customWidth="1"/>
    <col min="3856" max="4097" width="6.85546875" style="9"/>
    <col min="4098" max="4098" width="14.85546875" style="9" bestFit="1" customWidth="1"/>
    <col min="4099" max="4099" width="50.140625" style="9" customWidth="1"/>
    <col min="4100" max="4100" width="20" style="9" customWidth="1"/>
    <col min="4101" max="4101" width="19.28515625" style="9" customWidth="1"/>
    <col min="4102" max="4102" width="16.85546875" style="9" customWidth="1"/>
    <col min="4103" max="4103" width="14.28515625" style="9" customWidth="1"/>
    <col min="4104" max="4104" width="16" style="9" customWidth="1"/>
    <col min="4105" max="4105" width="19.5703125" style="9" customWidth="1"/>
    <col min="4106" max="4106" width="18.7109375" style="9" customWidth="1"/>
    <col min="4107" max="4107" width="18.42578125" style="9" customWidth="1"/>
    <col min="4108" max="4108" width="17.7109375" style="9" customWidth="1"/>
    <col min="4109" max="4109" width="18.5703125" style="9" customWidth="1"/>
    <col min="4110" max="4110" width="18.7109375" style="9" customWidth="1"/>
    <col min="4111" max="4111" width="12.85546875" style="9" customWidth="1"/>
    <col min="4112" max="4353" width="6.85546875" style="9"/>
    <col min="4354" max="4354" width="14.85546875" style="9" bestFit="1" customWidth="1"/>
    <col min="4355" max="4355" width="50.140625" style="9" customWidth="1"/>
    <col min="4356" max="4356" width="20" style="9" customWidth="1"/>
    <col min="4357" max="4357" width="19.28515625" style="9" customWidth="1"/>
    <col min="4358" max="4358" width="16.85546875" style="9" customWidth="1"/>
    <col min="4359" max="4359" width="14.28515625" style="9" customWidth="1"/>
    <col min="4360" max="4360" width="16" style="9" customWidth="1"/>
    <col min="4361" max="4361" width="19.5703125" style="9" customWidth="1"/>
    <col min="4362" max="4362" width="18.7109375" style="9" customWidth="1"/>
    <col min="4363" max="4363" width="18.42578125" style="9" customWidth="1"/>
    <col min="4364" max="4364" width="17.7109375" style="9" customWidth="1"/>
    <col min="4365" max="4365" width="18.5703125" style="9" customWidth="1"/>
    <col min="4366" max="4366" width="18.7109375" style="9" customWidth="1"/>
    <col min="4367" max="4367" width="12.85546875" style="9" customWidth="1"/>
    <col min="4368" max="4609" width="6.85546875" style="9"/>
    <col min="4610" max="4610" width="14.85546875" style="9" bestFit="1" customWidth="1"/>
    <col min="4611" max="4611" width="50.140625" style="9" customWidth="1"/>
    <col min="4612" max="4612" width="20" style="9" customWidth="1"/>
    <col min="4613" max="4613" width="19.28515625" style="9" customWidth="1"/>
    <col min="4614" max="4614" width="16.85546875" style="9" customWidth="1"/>
    <col min="4615" max="4615" width="14.28515625" style="9" customWidth="1"/>
    <col min="4616" max="4616" width="16" style="9" customWidth="1"/>
    <col min="4617" max="4617" width="19.5703125" style="9" customWidth="1"/>
    <col min="4618" max="4618" width="18.7109375" style="9" customWidth="1"/>
    <col min="4619" max="4619" width="18.42578125" style="9" customWidth="1"/>
    <col min="4620" max="4620" width="17.7109375" style="9" customWidth="1"/>
    <col min="4621" max="4621" width="18.5703125" style="9" customWidth="1"/>
    <col min="4622" max="4622" width="18.7109375" style="9" customWidth="1"/>
    <col min="4623" max="4623" width="12.85546875" style="9" customWidth="1"/>
    <col min="4624" max="4865" width="6.85546875" style="9"/>
    <col min="4866" max="4866" width="14.85546875" style="9" bestFit="1" customWidth="1"/>
    <col min="4867" max="4867" width="50.140625" style="9" customWidth="1"/>
    <col min="4868" max="4868" width="20" style="9" customWidth="1"/>
    <col min="4869" max="4869" width="19.28515625" style="9" customWidth="1"/>
    <col min="4870" max="4870" width="16.85546875" style="9" customWidth="1"/>
    <col min="4871" max="4871" width="14.28515625" style="9" customWidth="1"/>
    <col min="4872" max="4872" width="16" style="9" customWidth="1"/>
    <col min="4873" max="4873" width="19.5703125" style="9" customWidth="1"/>
    <col min="4874" max="4874" width="18.7109375" style="9" customWidth="1"/>
    <col min="4875" max="4875" width="18.42578125" style="9" customWidth="1"/>
    <col min="4876" max="4876" width="17.7109375" style="9" customWidth="1"/>
    <col min="4877" max="4877" width="18.5703125" style="9" customWidth="1"/>
    <col min="4878" max="4878" width="18.7109375" style="9" customWidth="1"/>
    <col min="4879" max="4879" width="12.85546875" style="9" customWidth="1"/>
    <col min="4880" max="5121" width="6.85546875" style="9"/>
    <col min="5122" max="5122" width="14.85546875" style="9" bestFit="1" customWidth="1"/>
    <col min="5123" max="5123" width="50.140625" style="9" customWidth="1"/>
    <col min="5124" max="5124" width="20" style="9" customWidth="1"/>
    <col min="5125" max="5125" width="19.28515625" style="9" customWidth="1"/>
    <col min="5126" max="5126" width="16.85546875" style="9" customWidth="1"/>
    <col min="5127" max="5127" width="14.28515625" style="9" customWidth="1"/>
    <col min="5128" max="5128" width="16" style="9" customWidth="1"/>
    <col min="5129" max="5129" width="19.5703125" style="9" customWidth="1"/>
    <col min="5130" max="5130" width="18.7109375" style="9" customWidth="1"/>
    <col min="5131" max="5131" width="18.42578125" style="9" customWidth="1"/>
    <col min="5132" max="5132" width="17.7109375" style="9" customWidth="1"/>
    <col min="5133" max="5133" width="18.5703125" style="9" customWidth="1"/>
    <col min="5134" max="5134" width="18.7109375" style="9" customWidth="1"/>
    <col min="5135" max="5135" width="12.85546875" style="9" customWidth="1"/>
    <col min="5136" max="5377" width="6.85546875" style="9"/>
    <col min="5378" max="5378" width="14.85546875" style="9" bestFit="1" customWidth="1"/>
    <col min="5379" max="5379" width="50.140625" style="9" customWidth="1"/>
    <col min="5380" max="5380" width="20" style="9" customWidth="1"/>
    <col min="5381" max="5381" width="19.28515625" style="9" customWidth="1"/>
    <col min="5382" max="5382" width="16.85546875" style="9" customWidth="1"/>
    <col min="5383" max="5383" width="14.28515625" style="9" customWidth="1"/>
    <col min="5384" max="5384" width="16" style="9" customWidth="1"/>
    <col min="5385" max="5385" width="19.5703125" style="9" customWidth="1"/>
    <col min="5386" max="5386" width="18.7109375" style="9" customWidth="1"/>
    <col min="5387" max="5387" width="18.42578125" style="9" customWidth="1"/>
    <col min="5388" max="5388" width="17.7109375" style="9" customWidth="1"/>
    <col min="5389" max="5389" width="18.5703125" style="9" customWidth="1"/>
    <col min="5390" max="5390" width="18.7109375" style="9" customWidth="1"/>
    <col min="5391" max="5391" width="12.85546875" style="9" customWidth="1"/>
    <col min="5392" max="5633" width="6.85546875" style="9"/>
    <col min="5634" max="5634" width="14.85546875" style="9" bestFit="1" customWidth="1"/>
    <col min="5635" max="5635" width="50.140625" style="9" customWidth="1"/>
    <col min="5636" max="5636" width="20" style="9" customWidth="1"/>
    <col min="5637" max="5637" width="19.28515625" style="9" customWidth="1"/>
    <col min="5638" max="5638" width="16.85546875" style="9" customWidth="1"/>
    <col min="5639" max="5639" width="14.28515625" style="9" customWidth="1"/>
    <col min="5640" max="5640" width="16" style="9" customWidth="1"/>
    <col min="5641" max="5641" width="19.5703125" style="9" customWidth="1"/>
    <col min="5642" max="5642" width="18.7109375" style="9" customWidth="1"/>
    <col min="5643" max="5643" width="18.42578125" style="9" customWidth="1"/>
    <col min="5644" max="5644" width="17.7109375" style="9" customWidth="1"/>
    <col min="5645" max="5645" width="18.5703125" style="9" customWidth="1"/>
    <col min="5646" max="5646" width="18.7109375" style="9" customWidth="1"/>
    <col min="5647" max="5647" width="12.85546875" style="9" customWidth="1"/>
    <col min="5648" max="5889" width="6.85546875" style="9"/>
    <col min="5890" max="5890" width="14.85546875" style="9" bestFit="1" customWidth="1"/>
    <col min="5891" max="5891" width="50.140625" style="9" customWidth="1"/>
    <col min="5892" max="5892" width="20" style="9" customWidth="1"/>
    <col min="5893" max="5893" width="19.28515625" style="9" customWidth="1"/>
    <col min="5894" max="5894" width="16.85546875" style="9" customWidth="1"/>
    <col min="5895" max="5895" width="14.28515625" style="9" customWidth="1"/>
    <col min="5896" max="5896" width="16" style="9" customWidth="1"/>
    <col min="5897" max="5897" width="19.5703125" style="9" customWidth="1"/>
    <col min="5898" max="5898" width="18.7109375" style="9" customWidth="1"/>
    <col min="5899" max="5899" width="18.42578125" style="9" customWidth="1"/>
    <col min="5900" max="5900" width="17.7109375" style="9" customWidth="1"/>
    <col min="5901" max="5901" width="18.5703125" style="9" customWidth="1"/>
    <col min="5902" max="5902" width="18.7109375" style="9" customWidth="1"/>
    <col min="5903" max="5903" width="12.85546875" style="9" customWidth="1"/>
    <col min="5904" max="6145" width="6.85546875" style="9"/>
    <col min="6146" max="6146" width="14.85546875" style="9" bestFit="1" customWidth="1"/>
    <col min="6147" max="6147" width="50.140625" style="9" customWidth="1"/>
    <col min="6148" max="6148" width="20" style="9" customWidth="1"/>
    <col min="6149" max="6149" width="19.28515625" style="9" customWidth="1"/>
    <col min="6150" max="6150" width="16.85546875" style="9" customWidth="1"/>
    <col min="6151" max="6151" width="14.28515625" style="9" customWidth="1"/>
    <col min="6152" max="6152" width="16" style="9" customWidth="1"/>
    <col min="6153" max="6153" width="19.5703125" style="9" customWidth="1"/>
    <col min="6154" max="6154" width="18.7109375" style="9" customWidth="1"/>
    <col min="6155" max="6155" width="18.42578125" style="9" customWidth="1"/>
    <col min="6156" max="6156" width="17.7109375" style="9" customWidth="1"/>
    <col min="6157" max="6157" width="18.5703125" style="9" customWidth="1"/>
    <col min="6158" max="6158" width="18.7109375" style="9" customWidth="1"/>
    <col min="6159" max="6159" width="12.85546875" style="9" customWidth="1"/>
    <col min="6160" max="6401" width="6.85546875" style="9"/>
    <col min="6402" max="6402" width="14.85546875" style="9" bestFit="1" customWidth="1"/>
    <col min="6403" max="6403" width="50.140625" style="9" customWidth="1"/>
    <col min="6404" max="6404" width="20" style="9" customWidth="1"/>
    <col min="6405" max="6405" width="19.28515625" style="9" customWidth="1"/>
    <col min="6406" max="6406" width="16.85546875" style="9" customWidth="1"/>
    <col min="6407" max="6407" width="14.28515625" style="9" customWidth="1"/>
    <col min="6408" max="6408" width="16" style="9" customWidth="1"/>
    <col min="6409" max="6409" width="19.5703125" style="9" customWidth="1"/>
    <col min="6410" max="6410" width="18.7109375" style="9" customWidth="1"/>
    <col min="6411" max="6411" width="18.42578125" style="9" customWidth="1"/>
    <col min="6412" max="6412" width="17.7109375" style="9" customWidth="1"/>
    <col min="6413" max="6413" width="18.5703125" style="9" customWidth="1"/>
    <col min="6414" max="6414" width="18.7109375" style="9" customWidth="1"/>
    <col min="6415" max="6415" width="12.85546875" style="9" customWidth="1"/>
    <col min="6416" max="6657" width="6.85546875" style="9"/>
    <col min="6658" max="6658" width="14.85546875" style="9" bestFit="1" customWidth="1"/>
    <col min="6659" max="6659" width="50.140625" style="9" customWidth="1"/>
    <col min="6660" max="6660" width="20" style="9" customWidth="1"/>
    <col min="6661" max="6661" width="19.28515625" style="9" customWidth="1"/>
    <col min="6662" max="6662" width="16.85546875" style="9" customWidth="1"/>
    <col min="6663" max="6663" width="14.28515625" style="9" customWidth="1"/>
    <col min="6664" max="6664" width="16" style="9" customWidth="1"/>
    <col min="6665" max="6665" width="19.5703125" style="9" customWidth="1"/>
    <col min="6666" max="6666" width="18.7109375" style="9" customWidth="1"/>
    <col min="6667" max="6667" width="18.42578125" style="9" customWidth="1"/>
    <col min="6668" max="6668" width="17.7109375" style="9" customWidth="1"/>
    <col min="6669" max="6669" width="18.5703125" style="9" customWidth="1"/>
    <col min="6670" max="6670" width="18.7109375" style="9" customWidth="1"/>
    <col min="6671" max="6671" width="12.85546875" style="9" customWidth="1"/>
    <col min="6672" max="6913" width="6.85546875" style="9"/>
    <col min="6914" max="6914" width="14.85546875" style="9" bestFit="1" customWidth="1"/>
    <col min="6915" max="6915" width="50.140625" style="9" customWidth="1"/>
    <col min="6916" max="6916" width="20" style="9" customWidth="1"/>
    <col min="6917" max="6917" width="19.28515625" style="9" customWidth="1"/>
    <col min="6918" max="6918" width="16.85546875" style="9" customWidth="1"/>
    <col min="6919" max="6919" width="14.28515625" style="9" customWidth="1"/>
    <col min="6920" max="6920" width="16" style="9" customWidth="1"/>
    <col min="6921" max="6921" width="19.5703125" style="9" customWidth="1"/>
    <col min="6922" max="6922" width="18.7109375" style="9" customWidth="1"/>
    <col min="6923" max="6923" width="18.42578125" style="9" customWidth="1"/>
    <col min="6924" max="6924" width="17.7109375" style="9" customWidth="1"/>
    <col min="6925" max="6925" width="18.5703125" style="9" customWidth="1"/>
    <col min="6926" max="6926" width="18.7109375" style="9" customWidth="1"/>
    <col min="6927" max="6927" width="12.85546875" style="9" customWidth="1"/>
    <col min="6928" max="7169" width="6.85546875" style="9"/>
    <col min="7170" max="7170" width="14.85546875" style="9" bestFit="1" customWidth="1"/>
    <col min="7171" max="7171" width="50.140625" style="9" customWidth="1"/>
    <col min="7172" max="7172" width="20" style="9" customWidth="1"/>
    <col min="7173" max="7173" width="19.28515625" style="9" customWidth="1"/>
    <col min="7174" max="7174" width="16.85546875" style="9" customWidth="1"/>
    <col min="7175" max="7175" width="14.28515625" style="9" customWidth="1"/>
    <col min="7176" max="7176" width="16" style="9" customWidth="1"/>
    <col min="7177" max="7177" width="19.5703125" style="9" customWidth="1"/>
    <col min="7178" max="7178" width="18.7109375" style="9" customWidth="1"/>
    <col min="7179" max="7179" width="18.42578125" style="9" customWidth="1"/>
    <col min="7180" max="7180" width="17.7109375" style="9" customWidth="1"/>
    <col min="7181" max="7181" width="18.5703125" style="9" customWidth="1"/>
    <col min="7182" max="7182" width="18.7109375" style="9" customWidth="1"/>
    <col min="7183" max="7183" width="12.85546875" style="9" customWidth="1"/>
    <col min="7184" max="7425" width="6.85546875" style="9"/>
    <col min="7426" max="7426" width="14.85546875" style="9" bestFit="1" customWidth="1"/>
    <col min="7427" max="7427" width="50.140625" style="9" customWidth="1"/>
    <col min="7428" max="7428" width="20" style="9" customWidth="1"/>
    <col min="7429" max="7429" width="19.28515625" style="9" customWidth="1"/>
    <col min="7430" max="7430" width="16.85546875" style="9" customWidth="1"/>
    <col min="7431" max="7431" width="14.28515625" style="9" customWidth="1"/>
    <col min="7432" max="7432" width="16" style="9" customWidth="1"/>
    <col min="7433" max="7433" width="19.5703125" style="9" customWidth="1"/>
    <col min="7434" max="7434" width="18.7109375" style="9" customWidth="1"/>
    <col min="7435" max="7435" width="18.42578125" style="9" customWidth="1"/>
    <col min="7436" max="7436" width="17.7109375" style="9" customWidth="1"/>
    <col min="7437" max="7437" width="18.5703125" style="9" customWidth="1"/>
    <col min="7438" max="7438" width="18.7109375" style="9" customWidth="1"/>
    <col min="7439" max="7439" width="12.85546875" style="9" customWidth="1"/>
    <col min="7440" max="7681" width="6.85546875" style="9"/>
    <col min="7682" max="7682" width="14.85546875" style="9" bestFit="1" customWidth="1"/>
    <col min="7683" max="7683" width="50.140625" style="9" customWidth="1"/>
    <col min="7684" max="7684" width="20" style="9" customWidth="1"/>
    <col min="7685" max="7685" width="19.28515625" style="9" customWidth="1"/>
    <col min="7686" max="7686" width="16.85546875" style="9" customWidth="1"/>
    <col min="7687" max="7687" width="14.28515625" style="9" customWidth="1"/>
    <col min="7688" max="7688" width="16" style="9" customWidth="1"/>
    <col min="7689" max="7689" width="19.5703125" style="9" customWidth="1"/>
    <col min="7690" max="7690" width="18.7109375" style="9" customWidth="1"/>
    <col min="7691" max="7691" width="18.42578125" style="9" customWidth="1"/>
    <col min="7692" max="7692" width="17.7109375" style="9" customWidth="1"/>
    <col min="7693" max="7693" width="18.5703125" style="9" customWidth="1"/>
    <col min="7694" max="7694" width="18.7109375" style="9" customWidth="1"/>
    <col min="7695" max="7695" width="12.85546875" style="9" customWidth="1"/>
    <col min="7696" max="7937" width="6.85546875" style="9"/>
    <col min="7938" max="7938" width="14.85546875" style="9" bestFit="1" customWidth="1"/>
    <col min="7939" max="7939" width="50.140625" style="9" customWidth="1"/>
    <col min="7940" max="7940" width="20" style="9" customWidth="1"/>
    <col min="7941" max="7941" width="19.28515625" style="9" customWidth="1"/>
    <col min="7942" max="7942" width="16.85546875" style="9" customWidth="1"/>
    <col min="7943" max="7943" width="14.28515625" style="9" customWidth="1"/>
    <col min="7944" max="7944" width="16" style="9" customWidth="1"/>
    <col min="7945" max="7945" width="19.5703125" style="9" customWidth="1"/>
    <col min="7946" max="7946" width="18.7109375" style="9" customWidth="1"/>
    <col min="7947" max="7947" width="18.42578125" style="9" customWidth="1"/>
    <col min="7948" max="7948" width="17.7109375" style="9" customWidth="1"/>
    <col min="7949" max="7949" width="18.5703125" style="9" customWidth="1"/>
    <col min="7950" max="7950" width="18.7109375" style="9" customWidth="1"/>
    <col min="7951" max="7951" width="12.85546875" style="9" customWidth="1"/>
    <col min="7952" max="8193" width="6.85546875" style="9"/>
    <col min="8194" max="8194" width="14.85546875" style="9" bestFit="1" customWidth="1"/>
    <col min="8195" max="8195" width="50.140625" style="9" customWidth="1"/>
    <col min="8196" max="8196" width="20" style="9" customWidth="1"/>
    <col min="8197" max="8197" width="19.28515625" style="9" customWidth="1"/>
    <col min="8198" max="8198" width="16.85546875" style="9" customWidth="1"/>
    <col min="8199" max="8199" width="14.28515625" style="9" customWidth="1"/>
    <col min="8200" max="8200" width="16" style="9" customWidth="1"/>
    <col min="8201" max="8201" width="19.5703125" style="9" customWidth="1"/>
    <col min="8202" max="8202" width="18.7109375" style="9" customWidth="1"/>
    <col min="8203" max="8203" width="18.42578125" style="9" customWidth="1"/>
    <col min="8204" max="8204" width="17.7109375" style="9" customWidth="1"/>
    <col min="8205" max="8205" width="18.5703125" style="9" customWidth="1"/>
    <col min="8206" max="8206" width="18.7109375" style="9" customWidth="1"/>
    <col min="8207" max="8207" width="12.85546875" style="9" customWidth="1"/>
    <col min="8208" max="8449" width="6.85546875" style="9"/>
    <col min="8450" max="8450" width="14.85546875" style="9" bestFit="1" customWidth="1"/>
    <col min="8451" max="8451" width="50.140625" style="9" customWidth="1"/>
    <col min="8452" max="8452" width="20" style="9" customWidth="1"/>
    <col min="8453" max="8453" width="19.28515625" style="9" customWidth="1"/>
    <col min="8454" max="8454" width="16.85546875" style="9" customWidth="1"/>
    <col min="8455" max="8455" width="14.28515625" style="9" customWidth="1"/>
    <col min="8456" max="8456" width="16" style="9" customWidth="1"/>
    <col min="8457" max="8457" width="19.5703125" style="9" customWidth="1"/>
    <col min="8458" max="8458" width="18.7109375" style="9" customWidth="1"/>
    <col min="8459" max="8459" width="18.42578125" style="9" customWidth="1"/>
    <col min="8460" max="8460" width="17.7109375" style="9" customWidth="1"/>
    <col min="8461" max="8461" width="18.5703125" style="9" customWidth="1"/>
    <col min="8462" max="8462" width="18.7109375" style="9" customWidth="1"/>
    <col min="8463" max="8463" width="12.85546875" style="9" customWidth="1"/>
    <col min="8464" max="8705" width="6.85546875" style="9"/>
    <col min="8706" max="8706" width="14.85546875" style="9" bestFit="1" customWidth="1"/>
    <col min="8707" max="8707" width="50.140625" style="9" customWidth="1"/>
    <col min="8708" max="8708" width="20" style="9" customWidth="1"/>
    <col min="8709" max="8709" width="19.28515625" style="9" customWidth="1"/>
    <col min="8710" max="8710" width="16.85546875" style="9" customWidth="1"/>
    <col min="8711" max="8711" width="14.28515625" style="9" customWidth="1"/>
    <col min="8712" max="8712" width="16" style="9" customWidth="1"/>
    <col min="8713" max="8713" width="19.5703125" style="9" customWidth="1"/>
    <col min="8714" max="8714" width="18.7109375" style="9" customWidth="1"/>
    <col min="8715" max="8715" width="18.42578125" style="9" customWidth="1"/>
    <col min="8716" max="8716" width="17.7109375" style="9" customWidth="1"/>
    <col min="8717" max="8717" width="18.5703125" style="9" customWidth="1"/>
    <col min="8718" max="8718" width="18.7109375" style="9" customWidth="1"/>
    <col min="8719" max="8719" width="12.85546875" style="9" customWidth="1"/>
    <col min="8720" max="8961" width="6.85546875" style="9"/>
    <col min="8962" max="8962" width="14.85546875" style="9" bestFit="1" customWidth="1"/>
    <col min="8963" max="8963" width="50.140625" style="9" customWidth="1"/>
    <col min="8964" max="8964" width="20" style="9" customWidth="1"/>
    <col min="8965" max="8965" width="19.28515625" style="9" customWidth="1"/>
    <col min="8966" max="8966" width="16.85546875" style="9" customWidth="1"/>
    <col min="8967" max="8967" width="14.28515625" style="9" customWidth="1"/>
    <col min="8968" max="8968" width="16" style="9" customWidth="1"/>
    <col min="8969" max="8969" width="19.5703125" style="9" customWidth="1"/>
    <col min="8970" max="8970" width="18.7109375" style="9" customWidth="1"/>
    <col min="8971" max="8971" width="18.42578125" style="9" customWidth="1"/>
    <col min="8972" max="8972" width="17.7109375" style="9" customWidth="1"/>
    <col min="8973" max="8973" width="18.5703125" style="9" customWidth="1"/>
    <col min="8974" max="8974" width="18.7109375" style="9" customWidth="1"/>
    <col min="8975" max="8975" width="12.85546875" style="9" customWidth="1"/>
    <col min="8976" max="9217" width="6.85546875" style="9"/>
    <col min="9218" max="9218" width="14.85546875" style="9" bestFit="1" customWidth="1"/>
    <col min="9219" max="9219" width="50.140625" style="9" customWidth="1"/>
    <col min="9220" max="9220" width="20" style="9" customWidth="1"/>
    <col min="9221" max="9221" width="19.28515625" style="9" customWidth="1"/>
    <col min="9222" max="9222" width="16.85546875" style="9" customWidth="1"/>
    <col min="9223" max="9223" width="14.28515625" style="9" customWidth="1"/>
    <col min="9224" max="9224" width="16" style="9" customWidth="1"/>
    <col min="9225" max="9225" width="19.5703125" style="9" customWidth="1"/>
    <col min="9226" max="9226" width="18.7109375" style="9" customWidth="1"/>
    <col min="9227" max="9227" width="18.42578125" style="9" customWidth="1"/>
    <col min="9228" max="9228" width="17.7109375" style="9" customWidth="1"/>
    <col min="9229" max="9229" width="18.5703125" style="9" customWidth="1"/>
    <col min="9230" max="9230" width="18.7109375" style="9" customWidth="1"/>
    <col min="9231" max="9231" width="12.85546875" style="9" customWidth="1"/>
    <col min="9232" max="9473" width="6.85546875" style="9"/>
    <col min="9474" max="9474" width="14.85546875" style="9" bestFit="1" customWidth="1"/>
    <col min="9475" max="9475" width="50.140625" style="9" customWidth="1"/>
    <col min="9476" max="9476" width="20" style="9" customWidth="1"/>
    <col min="9477" max="9477" width="19.28515625" style="9" customWidth="1"/>
    <col min="9478" max="9478" width="16.85546875" style="9" customWidth="1"/>
    <col min="9479" max="9479" width="14.28515625" style="9" customWidth="1"/>
    <col min="9480" max="9480" width="16" style="9" customWidth="1"/>
    <col min="9481" max="9481" width="19.5703125" style="9" customWidth="1"/>
    <col min="9482" max="9482" width="18.7109375" style="9" customWidth="1"/>
    <col min="9483" max="9483" width="18.42578125" style="9" customWidth="1"/>
    <col min="9484" max="9484" width="17.7109375" style="9" customWidth="1"/>
    <col min="9485" max="9485" width="18.5703125" style="9" customWidth="1"/>
    <col min="9486" max="9486" width="18.7109375" style="9" customWidth="1"/>
    <col min="9487" max="9487" width="12.85546875" style="9" customWidth="1"/>
    <col min="9488" max="9729" width="6.85546875" style="9"/>
    <col min="9730" max="9730" width="14.85546875" style="9" bestFit="1" customWidth="1"/>
    <col min="9731" max="9731" width="50.140625" style="9" customWidth="1"/>
    <col min="9732" max="9732" width="20" style="9" customWidth="1"/>
    <col min="9733" max="9733" width="19.28515625" style="9" customWidth="1"/>
    <col min="9734" max="9734" width="16.85546875" style="9" customWidth="1"/>
    <col min="9735" max="9735" width="14.28515625" style="9" customWidth="1"/>
    <col min="9736" max="9736" width="16" style="9" customWidth="1"/>
    <col min="9737" max="9737" width="19.5703125" style="9" customWidth="1"/>
    <col min="9738" max="9738" width="18.7109375" style="9" customWidth="1"/>
    <col min="9739" max="9739" width="18.42578125" style="9" customWidth="1"/>
    <col min="9740" max="9740" width="17.7109375" style="9" customWidth="1"/>
    <col min="9741" max="9741" width="18.5703125" style="9" customWidth="1"/>
    <col min="9742" max="9742" width="18.7109375" style="9" customWidth="1"/>
    <col min="9743" max="9743" width="12.85546875" style="9" customWidth="1"/>
    <col min="9744" max="9985" width="6.85546875" style="9"/>
    <col min="9986" max="9986" width="14.85546875" style="9" bestFit="1" customWidth="1"/>
    <col min="9987" max="9987" width="50.140625" style="9" customWidth="1"/>
    <col min="9988" max="9988" width="20" style="9" customWidth="1"/>
    <col min="9989" max="9989" width="19.28515625" style="9" customWidth="1"/>
    <col min="9990" max="9990" width="16.85546875" style="9" customWidth="1"/>
    <col min="9991" max="9991" width="14.28515625" style="9" customWidth="1"/>
    <col min="9992" max="9992" width="16" style="9" customWidth="1"/>
    <col min="9993" max="9993" width="19.5703125" style="9" customWidth="1"/>
    <col min="9994" max="9994" width="18.7109375" style="9" customWidth="1"/>
    <col min="9995" max="9995" width="18.42578125" style="9" customWidth="1"/>
    <col min="9996" max="9996" width="17.7109375" style="9" customWidth="1"/>
    <col min="9997" max="9997" width="18.5703125" style="9" customWidth="1"/>
    <col min="9998" max="9998" width="18.7109375" style="9" customWidth="1"/>
    <col min="9999" max="9999" width="12.85546875" style="9" customWidth="1"/>
    <col min="10000" max="10241" width="6.85546875" style="9"/>
    <col min="10242" max="10242" width="14.85546875" style="9" bestFit="1" customWidth="1"/>
    <col min="10243" max="10243" width="50.140625" style="9" customWidth="1"/>
    <col min="10244" max="10244" width="20" style="9" customWidth="1"/>
    <col min="10245" max="10245" width="19.28515625" style="9" customWidth="1"/>
    <col min="10246" max="10246" width="16.85546875" style="9" customWidth="1"/>
    <col min="10247" max="10247" width="14.28515625" style="9" customWidth="1"/>
    <col min="10248" max="10248" width="16" style="9" customWidth="1"/>
    <col min="10249" max="10249" width="19.5703125" style="9" customWidth="1"/>
    <col min="10250" max="10250" width="18.7109375" style="9" customWidth="1"/>
    <col min="10251" max="10251" width="18.42578125" style="9" customWidth="1"/>
    <col min="10252" max="10252" width="17.7109375" style="9" customWidth="1"/>
    <col min="10253" max="10253" width="18.5703125" style="9" customWidth="1"/>
    <col min="10254" max="10254" width="18.7109375" style="9" customWidth="1"/>
    <col min="10255" max="10255" width="12.85546875" style="9" customWidth="1"/>
    <col min="10256" max="10497" width="6.85546875" style="9"/>
    <col min="10498" max="10498" width="14.85546875" style="9" bestFit="1" customWidth="1"/>
    <col min="10499" max="10499" width="50.140625" style="9" customWidth="1"/>
    <col min="10500" max="10500" width="20" style="9" customWidth="1"/>
    <col min="10501" max="10501" width="19.28515625" style="9" customWidth="1"/>
    <col min="10502" max="10502" width="16.85546875" style="9" customWidth="1"/>
    <col min="10503" max="10503" width="14.28515625" style="9" customWidth="1"/>
    <col min="10504" max="10504" width="16" style="9" customWidth="1"/>
    <col min="10505" max="10505" width="19.5703125" style="9" customWidth="1"/>
    <col min="10506" max="10506" width="18.7109375" style="9" customWidth="1"/>
    <col min="10507" max="10507" width="18.42578125" style="9" customWidth="1"/>
    <col min="10508" max="10508" width="17.7109375" style="9" customWidth="1"/>
    <col min="10509" max="10509" width="18.5703125" style="9" customWidth="1"/>
    <col min="10510" max="10510" width="18.7109375" style="9" customWidth="1"/>
    <col min="10511" max="10511" width="12.85546875" style="9" customWidth="1"/>
    <col min="10512" max="10753" width="6.85546875" style="9"/>
    <col min="10754" max="10754" width="14.85546875" style="9" bestFit="1" customWidth="1"/>
    <col min="10755" max="10755" width="50.140625" style="9" customWidth="1"/>
    <col min="10756" max="10756" width="20" style="9" customWidth="1"/>
    <col min="10757" max="10757" width="19.28515625" style="9" customWidth="1"/>
    <col min="10758" max="10758" width="16.85546875" style="9" customWidth="1"/>
    <col min="10759" max="10759" width="14.28515625" style="9" customWidth="1"/>
    <col min="10760" max="10760" width="16" style="9" customWidth="1"/>
    <col min="10761" max="10761" width="19.5703125" style="9" customWidth="1"/>
    <col min="10762" max="10762" width="18.7109375" style="9" customWidth="1"/>
    <col min="10763" max="10763" width="18.42578125" style="9" customWidth="1"/>
    <col min="10764" max="10764" width="17.7109375" style="9" customWidth="1"/>
    <col min="10765" max="10765" width="18.5703125" style="9" customWidth="1"/>
    <col min="10766" max="10766" width="18.7109375" style="9" customWidth="1"/>
    <col min="10767" max="10767" width="12.85546875" style="9" customWidth="1"/>
    <col min="10768" max="11009" width="6.85546875" style="9"/>
    <col min="11010" max="11010" width="14.85546875" style="9" bestFit="1" customWidth="1"/>
    <col min="11011" max="11011" width="50.140625" style="9" customWidth="1"/>
    <col min="11012" max="11012" width="20" style="9" customWidth="1"/>
    <col min="11013" max="11013" width="19.28515625" style="9" customWidth="1"/>
    <col min="11014" max="11014" width="16.85546875" style="9" customWidth="1"/>
    <col min="11015" max="11015" width="14.28515625" style="9" customWidth="1"/>
    <col min="11016" max="11016" width="16" style="9" customWidth="1"/>
    <col min="11017" max="11017" width="19.5703125" style="9" customWidth="1"/>
    <col min="11018" max="11018" width="18.7109375" style="9" customWidth="1"/>
    <col min="11019" max="11019" width="18.42578125" style="9" customWidth="1"/>
    <col min="11020" max="11020" width="17.7109375" style="9" customWidth="1"/>
    <col min="11021" max="11021" width="18.5703125" style="9" customWidth="1"/>
    <col min="11022" max="11022" width="18.7109375" style="9" customWidth="1"/>
    <col min="11023" max="11023" width="12.85546875" style="9" customWidth="1"/>
    <col min="11024" max="11265" width="6.85546875" style="9"/>
    <col min="11266" max="11266" width="14.85546875" style="9" bestFit="1" customWidth="1"/>
    <col min="11267" max="11267" width="50.140625" style="9" customWidth="1"/>
    <col min="11268" max="11268" width="20" style="9" customWidth="1"/>
    <col min="11269" max="11269" width="19.28515625" style="9" customWidth="1"/>
    <col min="11270" max="11270" width="16.85546875" style="9" customWidth="1"/>
    <col min="11271" max="11271" width="14.28515625" style="9" customWidth="1"/>
    <col min="11272" max="11272" width="16" style="9" customWidth="1"/>
    <col min="11273" max="11273" width="19.5703125" style="9" customWidth="1"/>
    <col min="11274" max="11274" width="18.7109375" style="9" customWidth="1"/>
    <col min="11275" max="11275" width="18.42578125" style="9" customWidth="1"/>
    <col min="11276" max="11276" width="17.7109375" style="9" customWidth="1"/>
    <col min="11277" max="11277" width="18.5703125" style="9" customWidth="1"/>
    <col min="11278" max="11278" width="18.7109375" style="9" customWidth="1"/>
    <col min="11279" max="11279" width="12.85546875" style="9" customWidth="1"/>
    <col min="11280" max="11521" width="6.85546875" style="9"/>
    <col min="11522" max="11522" width="14.85546875" style="9" bestFit="1" customWidth="1"/>
    <col min="11523" max="11523" width="50.140625" style="9" customWidth="1"/>
    <col min="11524" max="11524" width="20" style="9" customWidth="1"/>
    <col min="11525" max="11525" width="19.28515625" style="9" customWidth="1"/>
    <col min="11526" max="11526" width="16.85546875" style="9" customWidth="1"/>
    <col min="11527" max="11527" width="14.28515625" style="9" customWidth="1"/>
    <col min="11528" max="11528" width="16" style="9" customWidth="1"/>
    <col min="11529" max="11529" width="19.5703125" style="9" customWidth="1"/>
    <col min="11530" max="11530" width="18.7109375" style="9" customWidth="1"/>
    <col min="11531" max="11531" width="18.42578125" style="9" customWidth="1"/>
    <col min="11532" max="11532" width="17.7109375" style="9" customWidth="1"/>
    <col min="11533" max="11533" width="18.5703125" style="9" customWidth="1"/>
    <col min="11534" max="11534" width="18.7109375" style="9" customWidth="1"/>
    <col min="11535" max="11535" width="12.85546875" style="9" customWidth="1"/>
    <col min="11536" max="11777" width="6.85546875" style="9"/>
    <col min="11778" max="11778" width="14.85546875" style="9" bestFit="1" customWidth="1"/>
    <col min="11779" max="11779" width="50.140625" style="9" customWidth="1"/>
    <col min="11780" max="11780" width="20" style="9" customWidth="1"/>
    <col min="11781" max="11781" width="19.28515625" style="9" customWidth="1"/>
    <col min="11782" max="11782" width="16.85546875" style="9" customWidth="1"/>
    <col min="11783" max="11783" width="14.28515625" style="9" customWidth="1"/>
    <col min="11784" max="11784" width="16" style="9" customWidth="1"/>
    <col min="11785" max="11785" width="19.5703125" style="9" customWidth="1"/>
    <col min="11786" max="11786" width="18.7109375" style="9" customWidth="1"/>
    <col min="11787" max="11787" width="18.42578125" style="9" customWidth="1"/>
    <col min="11788" max="11788" width="17.7109375" style="9" customWidth="1"/>
    <col min="11789" max="11789" width="18.5703125" style="9" customWidth="1"/>
    <col min="11790" max="11790" width="18.7109375" style="9" customWidth="1"/>
    <col min="11791" max="11791" width="12.85546875" style="9" customWidth="1"/>
    <col min="11792" max="12033" width="6.85546875" style="9"/>
    <col min="12034" max="12034" width="14.85546875" style="9" bestFit="1" customWidth="1"/>
    <col min="12035" max="12035" width="50.140625" style="9" customWidth="1"/>
    <col min="12036" max="12036" width="20" style="9" customWidth="1"/>
    <col min="12037" max="12037" width="19.28515625" style="9" customWidth="1"/>
    <col min="12038" max="12038" width="16.85546875" style="9" customWidth="1"/>
    <col min="12039" max="12039" width="14.28515625" style="9" customWidth="1"/>
    <col min="12040" max="12040" width="16" style="9" customWidth="1"/>
    <col min="12041" max="12041" width="19.5703125" style="9" customWidth="1"/>
    <col min="12042" max="12042" width="18.7109375" style="9" customWidth="1"/>
    <col min="12043" max="12043" width="18.42578125" style="9" customWidth="1"/>
    <col min="12044" max="12044" width="17.7109375" style="9" customWidth="1"/>
    <col min="12045" max="12045" width="18.5703125" style="9" customWidth="1"/>
    <col min="12046" max="12046" width="18.7109375" style="9" customWidth="1"/>
    <col min="12047" max="12047" width="12.85546875" style="9" customWidth="1"/>
    <col min="12048" max="12289" width="6.85546875" style="9"/>
    <col min="12290" max="12290" width="14.85546875" style="9" bestFit="1" customWidth="1"/>
    <col min="12291" max="12291" width="50.140625" style="9" customWidth="1"/>
    <col min="12292" max="12292" width="20" style="9" customWidth="1"/>
    <col min="12293" max="12293" width="19.28515625" style="9" customWidth="1"/>
    <col min="12294" max="12294" width="16.85546875" style="9" customWidth="1"/>
    <col min="12295" max="12295" width="14.28515625" style="9" customWidth="1"/>
    <col min="12296" max="12296" width="16" style="9" customWidth="1"/>
    <col min="12297" max="12297" width="19.5703125" style="9" customWidth="1"/>
    <col min="12298" max="12298" width="18.7109375" style="9" customWidth="1"/>
    <col min="12299" max="12299" width="18.42578125" style="9" customWidth="1"/>
    <col min="12300" max="12300" width="17.7109375" style="9" customWidth="1"/>
    <col min="12301" max="12301" width="18.5703125" style="9" customWidth="1"/>
    <col min="12302" max="12302" width="18.7109375" style="9" customWidth="1"/>
    <col min="12303" max="12303" width="12.85546875" style="9" customWidth="1"/>
    <col min="12304" max="12545" width="6.85546875" style="9"/>
    <col min="12546" max="12546" width="14.85546875" style="9" bestFit="1" customWidth="1"/>
    <col min="12547" max="12547" width="50.140625" style="9" customWidth="1"/>
    <col min="12548" max="12548" width="20" style="9" customWidth="1"/>
    <col min="12549" max="12549" width="19.28515625" style="9" customWidth="1"/>
    <col min="12550" max="12550" width="16.85546875" style="9" customWidth="1"/>
    <col min="12551" max="12551" width="14.28515625" style="9" customWidth="1"/>
    <col min="12552" max="12552" width="16" style="9" customWidth="1"/>
    <col min="12553" max="12553" width="19.5703125" style="9" customWidth="1"/>
    <col min="12554" max="12554" width="18.7109375" style="9" customWidth="1"/>
    <col min="12555" max="12555" width="18.42578125" style="9" customWidth="1"/>
    <col min="12556" max="12556" width="17.7109375" style="9" customWidth="1"/>
    <col min="12557" max="12557" width="18.5703125" style="9" customWidth="1"/>
    <col min="12558" max="12558" width="18.7109375" style="9" customWidth="1"/>
    <col min="12559" max="12559" width="12.85546875" style="9" customWidth="1"/>
    <col min="12560" max="12801" width="6.85546875" style="9"/>
    <col min="12802" max="12802" width="14.85546875" style="9" bestFit="1" customWidth="1"/>
    <col min="12803" max="12803" width="50.140625" style="9" customWidth="1"/>
    <col min="12804" max="12804" width="20" style="9" customWidth="1"/>
    <col min="12805" max="12805" width="19.28515625" style="9" customWidth="1"/>
    <col min="12806" max="12806" width="16.85546875" style="9" customWidth="1"/>
    <col min="12807" max="12807" width="14.28515625" style="9" customWidth="1"/>
    <col min="12808" max="12808" width="16" style="9" customWidth="1"/>
    <col min="12809" max="12809" width="19.5703125" style="9" customWidth="1"/>
    <col min="12810" max="12810" width="18.7109375" style="9" customWidth="1"/>
    <col min="12811" max="12811" width="18.42578125" style="9" customWidth="1"/>
    <col min="12812" max="12812" width="17.7109375" style="9" customWidth="1"/>
    <col min="12813" max="12813" width="18.5703125" style="9" customWidth="1"/>
    <col min="12814" max="12814" width="18.7109375" style="9" customWidth="1"/>
    <col min="12815" max="12815" width="12.85546875" style="9" customWidth="1"/>
    <col min="12816" max="13057" width="6.85546875" style="9"/>
    <col min="13058" max="13058" width="14.85546875" style="9" bestFit="1" customWidth="1"/>
    <col min="13059" max="13059" width="50.140625" style="9" customWidth="1"/>
    <col min="13060" max="13060" width="20" style="9" customWidth="1"/>
    <col min="13061" max="13061" width="19.28515625" style="9" customWidth="1"/>
    <col min="13062" max="13062" width="16.85546875" style="9" customWidth="1"/>
    <col min="13063" max="13063" width="14.28515625" style="9" customWidth="1"/>
    <col min="13064" max="13064" width="16" style="9" customWidth="1"/>
    <col min="13065" max="13065" width="19.5703125" style="9" customWidth="1"/>
    <col min="13066" max="13066" width="18.7109375" style="9" customWidth="1"/>
    <col min="13067" max="13067" width="18.42578125" style="9" customWidth="1"/>
    <col min="13068" max="13068" width="17.7109375" style="9" customWidth="1"/>
    <col min="13069" max="13069" width="18.5703125" style="9" customWidth="1"/>
    <col min="13070" max="13070" width="18.7109375" style="9" customWidth="1"/>
    <col min="13071" max="13071" width="12.85546875" style="9" customWidth="1"/>
    <col min="13072" max="13313" width="6.85546875" style="9"/>
    <col min="13314" max="13314" width="14.85546875" style="9" bestFit="1" customWidth="1"/>
    <col min="13315" max="13315" width="50.140625" style="9" customWidth="1"/>
    <col min="13316" max="13316" width="20" style="9" customWidth="1"/>
    <col min="13317" max="13317" width="19.28515625" style="9" customWidth="1"/>
    <col min="13318" max="13318" width="16.85546875" style="9" customWidth="1"/>
    <col min="13319" max="13319" width="14.28515625" style="9" customWidth="1"/>
    <col min="13320" max="13320" width="16" style="9" customWidth="1"/>
    <col min="13321" max="13321" width="19.5703125" style="9" customWidth="1"/>
    <col min="13322" max="13322" width="18.7109375" style="9" customWidth="1"/>
    <col min="13323" max="13323" width="18.42578125" style="9" customWidth="1"/>
    <col min="13324" max="13324" width="17.7109375" style="9" customWidth="1"/>
    <col min="13325" max="13325" width="18.5703125" style="9" customWidth="1"/>
    <col min="13326" max="13326" width="18.7109375" style="9" customWidth="1"/>
    <col min="13327" max="13327" width="12.85546875" style="9" customWidth="1"/>
    <col min="13328" max="13569" width="6.85546875" style="9"/>
    <col min="13570" max="13570" width="14.85546875" style="9" bestFit="1" customWidth="1"/>
    <col min="13571" max="13571" width="50.140625" style="9" customWidth="1"/>
    <col min="13572" max="13572" width="20" style="9" customWidth="1"/>
    <col min="13573" max="13573" width="19.28515625" style="9" customWidth="1"/>
    <col min="13574" max="13574" width="16.85546875" style="9" customWidth="1"/>
    <col min="13575" max="13575" width="14.28515625" style="9" customWidth="1"/>
    <col min="13576" max="13576" width="16" style="9" customWidth="1"/>
    <col min="13577" max="13577" width="19.5703125" style="9" customWidth="1"/>
    <col min="13578" max="13578" width="18.7109375" style="9" customWidth="1"/>
    <col min="13579" max="13579" width="18.42578125" style="9" customWidth="1"/>
    <col min="13580" max="13580" width="17.7109375" style="9" customWidth="1"/>
    <col min="13581" max="13581" width="18.5703125" style="9" customWidth="1"/>
    <col min="13582" max="13582" width="18.7109375" style="9" customWidth="1"/>
    <col min="13583" max="13583" width="12.85546875" style="9" customWidth="1"/>
    <col min="13584" max="13825" width="6.85546875" style="9"/>
    <col min="13826" max="13826" width="14.85546875" style="9" bestFit="1" customWidth="1"/>
    <col min="13827" max="13827" width="50.140625" style="9" customWidth="1"/>
    <col min="13828" max="13828" width="20" style="9" customWidth="1"/>
    <col min="13829" max="13829" width="19.28515625" style="9" customWidth="1"/>
    <col min="13830" max="13830" width="16.85546875" style="9" customWidth="1"/>
    <col min="13831" max="13831" width="14.28515625" style="9" customWidth="1"/>
    <col min="13832" max="13832" width="16" style="9" customWidth="1"/>
    <col min="13833" max="13833" width="19.5703125" style="9" customWidth="1"/>
    <col min="13834" max="13834" width="18.7109375" style="9" customWidth="1"/>
    <col min="13835" max="13835" width="18.42578125" style="9" customWidth="1"/>
    <col min="13836" max="13836" width="17.7109375" style="9" customWidth="1"/>
    <col min="13837" max="13837" width="18.5703125" style="9" customWidth="1"/>
    <col min="13838" max="13838" width="18.7109375" style="9" customWidth="1"/>
    <col min="13839" max="13839" width="12.85546875" style="9" customWidth="1"/>
    <col min="13840" max="14081" width="6.85546875" style="9"/>
    <col min="14082" max="14082" width="14.85546875" style="9" bestFit="1" customWidth="1"/>
    <col min="14083" max="14083" width="50.140625" style="9" customWidth="1"/>
    <col min="14084" max="14084" width="20" style="9" customWidth="1"/>
    <col min="14085" max="14085" width="19.28515625" style="9" customWidth="1"/>
    <col min="14086" max="14086" width="16.85546875" style="9" customWidth="1"/>
    <col min="14087" max="14087" width="14.28515625" style="9" customWidth="1"/>
    <col min="14088" max="14088" width="16" style="9" customWidth="1"/>
    <col min="14089" max="14089" width="19.5703125" style="9" customWidth="1"/>
    <col min="14090" max="14090" width="18.7109375" style="9" customWidth="1"/>
    <col min="14091" max="14091" width="18.42578125" style="9" customWidth="1"/>
    <col min="14092" max="14092" width="17.7109375" style="9" customWidth="1"/>
    <col min="14093" max="14093" width="18.5703125" style="9" customWidth="1"/>
    <col min="14094" max="14094" width="18.7109375" style="9" customWidth="1"/>
    <col min="14095" max="14095" width="12.85546875" style="9" customWidth="1"/>
    <col min="14096" max="14337" width="6.85546875" style="9"/>
    <col min="14338" max="14338" width="14.85546875" style="9" bestFit="1" customWidth="1"/>
    <col min="14339" max="14339" width="50.140625" style="9" customWidth="1"/>
    <col min="14340" max="14340" width="20" style="9" customWidth="1"/>
    <col min="14341" max="14341" width="19.28515625" style="9" customWidth="1"/>
    <col min="14342" max="14342" width="16.85546875" style="9" customWidth="1"/>
    <col min="14343" max="14343" width="14.28515625" style="9" customWidth="1"/>
    <col min="14344" max="14344" width="16" style="9" customWidth="1"/>
    <col min="14345" max="14345" width="19.5703125" style="9" customWidth="1"/>
    <col min="14346" max="14346" width="18.7109375" style="9" customWidth="1"/>
    <col min="14347" max="14347" width="18.42578125" style="9" customWidth="1"/>
    <col min="14348" max="14348" width="17.7109375" style="9" customWidth="1"/>
    <col min="14349" max="14349" width="18.5703125" style="9" customWidth="1"/>
    <col min="14350" max="14350" width="18.7109375" style="9" customWidth="1"/>
    <col min="14351" max="14351" width="12.85546875" style="9" customWidth="1"/>
    <col min="14352" max="14593" width="6.85546875" style="9"/>
    <col min="14594" max="14594" width="14.85546875" style="9" bestFit="1" customWidth="1"/>
    <col min="14595" max="14595" width="50.140625" style="9" customWidth="1"/>
    <col min="14596" max="14596" width="20" style="9" customWidth="1"/>
    <col min="14597" max="14597" width="19.28515625" style="9" customWidth="1"/>
    <col min="14598" max="14598" width="16.85546875" style="9" customWidth="1"/>
    <col min="14599" max="14599" width="14.28515625" style="9" customWidth="1"/>
    <col min="14600" max="14600" width="16" style="9" customWidth="1"/>
    <col min="14601" max="14601" width="19.5703125" style="9" customWidth="1"/>
    <col min="14602" max="14602" width="18.7109375" style="9" customWidth="1"/>
    <col min="14603" max="14603" width="18.42578125" style="9" customWidth="1"/>
    <col min="14604" max="14604" width="17.7109375" style="9" customWidth="1"/>
    <col min="14605" max="14605" width="18.5703125" style="9" customWidth="1"/>
    <col min="14606" max="14606" width="18.7109375" style="9" customWidth="1"/>
    <col min="14607" max="14607" width="12.85546875" style="9" customWidth="1"/>
    <col min="14608" max="14849" width="6.85546875" style="9"/>
    <col min="14850" max="14850" width="14.85546875" style="9" bestFit="1" customWidth="1"/>
    <col min="14851" max="14851" width="50.140625" style="9" customWidth="1"/>
    <col min="14852" max="14852" width="20" style="9" customWidth="1"/>
    <col min="14853" max="14853" width="19.28515625" style="9" customWidth="1"/>
    <col min="14854" max="14854" width="16.85546875" style="9" customWidth="1"/>
    <col min="14855" max="14855" width="14.28515625" style="9" customWidth="1"/>
    <col min="14856" max="14856" width="16" style="9" customWidth="1"/>
    <col min="14857" max="14857" width="19.5703125" style="9" customWidth="1"/>
    <col min="14858" max="14858" width="18.7109375" style="9" customWidth="1"/>
    <col min="14859" max="14859" width="18.42578125" style="9" customWidth="1"/>
    <col min="14860" max="14860" width="17.7109375" style="9" customWidth="1"/>
    <col min="14861" max="14861" width="18.5703125" style="9" customWidth="1"/>
    <col min="14862" max="14862" width="18.7109375" style="9" customWidth="1"/>
    <col min="14863" max="14863" width="12.85546875" style="9" customWidth="1"/>
    <col min="14864" max="15105" width="6.85546875" style="9"/>
    <col min="15106" max="15106" width="14.85546875" style="9" bestFit="1" customWidth="1"/>
    <col min="15107" max="15107" width="50.140625" style="9" customWidth="1"/>
    <col min="15108" max="15108" width="20" style="9" customWidth="1"/>
    <col min="15109" max="15109" width="19.28515625" style="9" customWidth="1"/>
    <col min="15110" max="15110" width="16.85546875" style="9" customWidth="1"/>
    <col min="15111" max="15111" width="14.28515625" style="9" customWidth="1"/>
    <col min="15112" max="15112" width="16" style="9" customWidth="1"/>
    <col min="15113" max="15113" width="19.5703125" style="9" customWidth="1"/>
    <col min="15114" max="15114" width="18.7109375" style="9" customWidth="1"/>
    <col min="15115" max="15115" width="18.42578125" style="9" customWidth="1"/>
    <col min="15116" max="15116" width="17.7109375" style="9" customWidth="1"/>
    <col min="15117" max="15117" width="18.5703125" style="9" customWidth="1"/>
    <col min="15118" max="15118" width="18.7109375" style="9" customWidth="1"/>
    <col min="15119" max="15119" width="12.85546875" style="9" customWidth="1"/>
    <col min="15120" max="15361" width="6.85546875" style="9"/>
    <col min="15362" max="15362" width="14.85546875" style="9" bestFit="1" customWidth="1"/>
    <col min="15363" max="15363" width="50.140625" style="9" customWidth="1"/>
    <col min="15364" max="15364" width="20" style="9" customWidth="1"/>
    <col min="15365" max="15365" width="19.28515625" style="9" customWidth="1"/>
    <col min="15366" max="15366" width="16.85546875" style="9" customWidth="1"/>
    <col min="15367" max="15367" width="14.28515625" style="9" customWidth="1"/>
    <col min="15368" max="15368" width="16" style="9" customWidth="1"/>
    <col min="15369" max="15369" width="19.5703125" style="9" customWidth="1"/>
    <col min="15370" max="15370" width="18.7109375" style="9" customWidth="1"/>
    <col min="15371" max="15371" width="18.42578125" style="9" customWidth="1"/>
    <col min="15372" max="15372" width="17.7109375" style="9" customWidth="1"/>
    <col min="15373" max="15373" width="18.5703125" style="9" customWidth="1"/>
    <col min="15374" max="15374" width="18.7109375" style="9" customWidth="1"/>
    <col min="15375" max="15375" width="12.85546875" style="9" customWidth="1"/>
    <col min="15376" max="15617" width="6.85546875" style="9"/>
    <col min="15618" max="15618" width="14.85546875" style="9" bestFit="1" customWidth="1"/>
    <col min="15619" max="15619" width="50.140625" style="9" customWidth="1"/>
    <col min="15620" max="15620" width="20" style="9" customWidth="1"/>
    <col min="15621" max="15621" width="19.28515625" style="9" customWidth="1"/>
    <col min="15622" max="15622" width="16.85546875" style="9" customWidth="1"/>
    <col min="15623" max="15623" width="14.28515625" style="9" customWidth="1"/>
    <col min="15624" max="15624" width="16" style="9" customWidth="1"/>
    <col min="15625" max="15625" width="19.5703125" style="9" customWidth="1"/>
    <col min="15626" max="15626" width="18.7109375" style="9" customWidth="1"/>
    <col min="15627" max="15627" width="18.42578125" style="9" customWidth="1"/>
    <col min="15628" max="15628" width="17.7109375" style="9" customWidth="1"/>
    <col min="15629" max="15629" width="18.5703125" style="9" customWidth="1"/>
    <col min="15630" max="15630" width="18.7109375" style="9" customWidth="1"/>
    <col min="15631" max="15631" width="12.85546875" style="9" customWidth="1"/>
    <col min="15632" max="15873" width="6.85546875" style="9"/>
    <col min="15874" max="15874" width="14.85546875" style="9" bestFit="1" customWidth="1"/>
    <col min="15875" max="15875" width="50.140625" style="9" customWidth="1"/>
    <col min="15876" max="15876" width="20" style="9" customWidth="1"/>
    <col min="15877" max="15877" width="19.28515625" style="9" customWidth="1"/>
    <col min="15878" max="15878" width="16.85546875" style="9" customWidth="1"/>
    <col min="15879" max="15879" width="14.28515625" style="9" customWidth="1"/>
    <col min="15880" max="15880" width="16" style="9" customWidth="1"/>
    <col min="15881" max="15881" width="19.5703125" style="9" customWidth="1"/>
    <col min="15882" max="15882" width="18.7109375" style="9" customWidth="1"/>
    <col min="15883" max="15883" width="18.42578125" style="9" customWidth="1"/>
    <col min="15884" max="15884" width="17.7109375" style="9" customWidth="1"/>
    <col min="15885" max="15885" width="18.5703125" style="9" customWidth="1"/>
    <col min="15886" max="15886" width="18.7109375" style="9" customWidth="1"/>
    <col min="15887" max="15887" width="12.85546875" style="9" customWidth="1"/>
    <col min="15888" max="16129" width="6.85546875" style="9"/>
    <col min="16130" max="16130" width="14.85546875" style="9" bestFit="1" customWidth="1"/>
    <col min="16131" max="16131" width="50.140625" style="9" customWidth="1"/>
    <col min="16132" max="16132" width="20" style="9" customWidth="1"/>
    <col min="16133" max="16133" width="19.28515625" style="9" customWidth="1"/>
    <col min="16134" max="16134" width="16.85546875" style="9" customWidth="1"/>
    <col min="16135" max="16135" width="14.28515625" style="9" customWidth="1"/>
    <col min="16136" max="16136" width="16" style="9" customWidth="1"/>
    <col min="16137" max="16137" width="19.5703125" style="9" customWidth="1"/>
    <col min="16138" max="16138" width="18.7109375" style="9" customWidth="1"/>
    <col min="16139" max="16139" width="18.42578125" style="9" customWidth="1"/>
    <col min="16140" max="16140" width="17.7109375" style="9" customWidth="1"/>
    <col min="16141" max="16141" width="18.5703125" style="9" customWidth="1"/>
    <col min="16142" max="16142" width="18.7109375" style="9" customWidth="1"/>
    <col min="16143" max="16143" width="12.85546875" style="9" customWidth="1"/>
    <col min="16144" max="16384" width="6.85546875" style="9"/>
  </cols>
  <sheetData>
    <row r="1" spans="1:15" ht="12.75" customHeight="1" x14ac:dyDescent="0.25">
      <c r="A1" s="41" t="s">
        <v>103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32.25" customHeight="1" x14ac:dyDescent="0.25">
      <c r="A2" s="10" t="s">
        <v>6</v>
      </c>
      <c r="B2" s="10"/>
      <c r="C2" s="11" t="s">
        <v>0</v>
      </c>
      <c r="D2" s="10" t="s">
        <v>1</v>
      </c>
      <c r="E2" s="10" t="s">
        <v>2</v>
      </c>
      <c r="F2" s="10" t="s">
        <v>7</v>
      </c>
      <c r="G2" s="10" t="s">
        <v>8</v>
      </c>
      <c r="H2" s="12" t="s">
        <v>104</v>
      </c>
      <c r="I2" s="11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1" t="s">
        <v>105</v>
      </c>
      <c r="O2" s="13" t="s">
        <v>14</v>
      </c>
    </row>
    <row r="3" spans="1:15" ht="15" x14ac:dyDescent="0.25">
      <c r="A3" s="14" t="s">
        <v>15</v>
      </c>
      <c r="B3" s="14" t="s">
        <v>176</v>
      </c>
      <c r="C3" s="15" t="s">
        <v>16</v>
      </c>
      <c r="D3" s="16">
        <v>25290906041</v>
      </c>
      <c r="E3" s="16">
        <v>47585997089.889999</v>
      </c>
      <c r="F3" s="16">
        <v>4653299789</v>
      </c>
      <c r="G3" s="16">
        <v>49145175</v>
      </c>
      <c r="H3" s="16">
        <v>49145175</v>
      </c>
      <c r="I3" s="16">
        <v>68223603341.889999</v>
      </c>
      <c r="J3" s="16">
        <v>65628592299</v>
      </c>
      <c r="K3" s="16">
        <v>64808623877</v>
      </c>
      <c r="L3" s="16">
        <v>21656296711.25</v>
      </c>
      <c r="M3" s="16">
        <v>19051718713.25</v>
      </c>
      <c r="N3" s="16">
        <v>2595011042.8899999</v>
      </c>
      <c r="O3" s="17">
        <f>+J3/I3</f>
        <v>0.96196314888432999</v>
      </c>
    </row>
    <row r="4" spans="1:15" ht="15" x14ac:dyDescent="0.25">
      <c r="A4" s="14" t="s">
        <v>17</v>
      </c>
      <c r="B4" s="14" t="s">
        <v>176</v>
      </c>
      <c r="C4" s="15" t="s">
        <v>18</v>
      </c>
      <c r="D4" s="16">
        <v>1668019745</v>
      </c>
      <c r="E4" s="16">
        <v>4699832786.8900003</v>
      </c>
      <c r="F4" s="16">
        <v>4653299789</v>
      </c>
      <c r="G4" s="16">
        <v>49145175</v>
      </c>
      <c r="H4" s="16">
        <v>49145175</v>
      </c>
      <c r="I4" s="16">
        <v>1714552742.8900001</v>
      </c>
      <c r="J4" s="16">
        <v>889291913</v>
      </c>
      <c r="K4" s="16">
        <v>888291913</v>
      </c>
      <c r="L4" s="16">
        <v>748974265.5</v>
      </c>
      <c r="M4" s="16">
        <v>744674265.5</v>
      </c>
      <c r="N4" s="16">
        <v>825260829.88999999</v>
      </c>
      <c r="O4" s="17">
        <f t="shared" ref="O4:O67" si="0">+J4/I4</f>
        <v>0.51867282396984504</v>
      </c>
    </row>
    <row r="5" spans="1:15" ht="15" x14ac:dyDescent="0.25">
      <c r="A5" s="14" t="s">
        <v>19</v>
      </c>
      <c r="B5" s="14" t="s">
        <v>176</v>
      </c>
      <c r="C5" s="15" t="s">
        <v>20</v>
      </c>
      <c r="D5" s="16">
        <v>1517013115</v>
      </c>
      <c r="E5" s="16">
        <v>4699832786.8900003</v>
      </c>
      <c r="F5" s="16">
        <v>4653299789</v>
      </c>
      <c r="G5" s="16">
        <v>0</v>
      </c>
      <c r="H5" s="16">
        <v>15595657</v>
      </c>
      <c r="I5" s="16">
        <v>1547950455.8900001</v>
      </c>
      <c r="J5" s="16">
        <v>774205920</v>
      </c>
      <c r="K5" s="16">
        <v>774205920</v>
      </c>
      <c r="L5" s="16">
        <v>653267002</v>
      </c>
      <c r="M5" s="16">
        <v>648967002</v>
      </c>
      <c r="N5" s="16">
        <v>773744535.88999999</v>
      </c>
      <c r="O5" s="17">
        <f t="shared" si="0"/>
        <v>0.50014903064508442</v>
      </c>
    </row>
    <row r="6" spans="1:15" ht="15" x14ac:dyDescent="0.25">
      <c r="A6" s="14" t="s">
        <v>21</v>
      </c>
      <c r="B6" s="14" t="s">
        <v>176</v>
      </c>
      <c r="C6" s="15" t="s">
        <v>22</v>
      </c>
      <c r="D6" s="16">
        <v>1092801908</v>
      </c>
      <c r="E6" s="16">
        <v>4699832786.8900003</v>
      </c>
      <c r="F6" s="16">
        <v>4653299789</v>
      </c>
      <c r="G6" s="16">
        <v>0</v>
      </c>
      <c r="H6" s="16">
        <v>15595657</v>
      </c>
      <c r="I6" s="16">
        <v>1123739248.8900001</v>
      </c>
      <c r="J6" s="16">
        <v>507971570</v>
      </c>
      <c r="K6" s="16">
        <v>507971570</v>
      </c>
      <c r="L6" s="16">
        <v>498471570</v>
      </c>
      <c r="M6" s="16">
        <v>498471570</v>
      </c>
      <c r="N6" s="16">
        <v>615767678.88999999</v>
      </c>
      <c r="O6" s="17">
        <f t="shared" si="0"/>
        <v>0.4520368675400106</v>
      </c>
    </row>
    <row r="7" spans="1:15" ht="15" x14ac:dyDescent="0.25">
      <c r="A7" s="18" t="s">
        <v>128</v>
      </c>
      <c r="B7" s="39" t="s">
        <v>115</v>
      </c>
      <c r="C7" s="19" t="s">
        <v>23</v>
      </c>
      <c r="D7" s="20">
        <v>765201366</v>
      </c>
      <c r="E7" s="20">
        <v>4653299789</v>
      </c>
      <c r="F7" s="20">
        <v>4653299789</v>
      </c>
      <c r="G7" s="20">
        <v>0</v>
      </c>
      <c r="H7" s="20">
        <v>0</v>
      </c>
      <c r="I7" s="20">
        <v>765201366</v>
      </c>
      <c r="J7" s="20">
        <v>373102586</v>
      </c>
      <c r="K7" s="20">
        <v>373102586</v>
      </c>
      <c r="L7" s="20">
        <v>373102586</v>
      </c>
      <c r="M7" s="20">
        <v>373102586</v>
      </c>
      <c r="N7" s="20">
        <v>392098780</v>
      </c>
      <c r="O7" s="17">
        <f t="shared" si="0"/>
        <v>0.48758745420221844</v>
      </c>
    </row>
    <row r="8" spans="1:15" ht="15" x14ac:dyDescent="0.25">
      <c r="A8" s="18" t="s">
        <v>129</v>
      </c>
      <c r="B8" s="39" t="s">
        <v>115</v>
      </c>
      <c r="C8" s="19" t="s">
        <v>24</v>
      </c>
      <c r="D8" s="20">
        <v>74264652</v>
      </c>
      <c r="E8" s="20">
        <v>0</v>
      </c>
      <c r="F8" s="20">
        <v>0</v>
      </c>
      <c r="G8" s="20">
        <v>0</v>
      </c>
      <c r="H8" s="20">
        <v>0</v>
      </c>
      <c r="I8" s="20">
        <v>74264652</v>
      </c>
      <c r="J8" s="20">
        <v>0</v>
      </c>
      <c r="K8" s="20">
        <v>0</v>
      </c>
      <c r="L8" s="20">
        <v>0</v>
      </c>
      <c r="M8" s="20">
        <v>0</v>
      </c>
      <c r="N8" s="20">
        <v>74264652</v>
      </c>
      <c r="O8" s="17">
        <f t="shared" si="0"/>
        <v>0</v>
      </c>
    </row>
    <row r="9" spans="1:15" ht="15" x14ac:dyDescent="0.25">
      <c r="A9" s="18" t="s">
        <v>130</v>
      </c>
      <c r="B9" s="39" t="s">
        <v>115</v>
      </c>
      <c r="C9" s="19" t="s">
        <v>25</v>
      </c>
      <c r="D9" s="20">
        <v>39004912</v>
      </c>
      <c r="E9" s="20">
        <v>0</v>
      </c>
      <c r="F9" s="20">
        <v>0</v>
      </c>
      <c r="G9" s="20">
        <v>0</v>
      </c>
      <c r="H9" s="20">
        <v>0</v>
      </c>
      <c r="I9" s="20">
        <v>39004912</v>
      </c>
      <c r="J9" s="20">
        <v>9091802</v>
      </c>
      <c r="K9" s="20">
        <v>9091802</v>
      </c>
      <c r="L9" s="20">
        <v>9091802</v>
      </c>
      <c r="M9" s="20">
        <v>9091802</v>
      </c>
      <c r="N9" s="20">
        <v>29913110</v>
      </c>
      <c r="O9" s="17">
        <f t="shared" si="0"/>
        <v>0.23309377034359161</v>
      </c>
    </row>
    <row r="10" spans="1:15" ht="15" x14ac:dyDescent="0.25">
      <c r="A10" s="18" t="s">
        <v>131</v>
      </c>
      <c r="B10" s="39" t="s">
        <v>115</v>
      </c>
      <c r="C10" s="19" t="s">
        <v>26</v>
      </c>
      <c r="D10" s="20">
        <v>42004911</v>
      </c>
      <c r="E10" s="20">
        <v>0</v>
      </c>
      <c r="F10" s="20">
        <v>0</v>
      </c>
      <c r="G10" s="20">
        <v>0</v>
      </c>
      <c r="H10" s="20">
        <v>0</v>
      </c>
      <c r="I10" s="20">
        <v>42004911</v>
      </c>
      <c r="J10" s="20">
        <v>13182008</v>
      </c>
      <c r="K10" s="20">
        <v>13182008</v>
      </c>
      <c r="L10" s="20">
        <v>13182008</v>
      </c>
      <c r="M10" s="20">
        <v>13182008</v>
      </c>
      <c r="N10" s="20">
        <v>28822903</v>
      </c>
      <c r="O10" s="17">
        <f t="shared" si="0"/>
        <v>0.31382063873436133</v>
      </c>
    </row>
    <row r="11" spans="1:15" ht="15" x14ac:dyDescent="0.25">
      <c r="A11" s="18" t="s">
        <v>132</v>
      </c>
      <c r="B11" s="39" t="s">
        <v>115</v>
      </c>
      <c r="C11" s="19" t="s">
        <v>27</v>
      </c>
      <c r="D11" s="20">
        <v>5117227</v>
      </c>
      <c r="E11" s="20">
        <v>0</v>
      </c>
      <c r="F11" s="20">
        <v>0</v>
      </c>
      <c r="G11" s="20">
        <v>0</v>
      </c>
      <c r="H11" s="20">
        <v>0</v>
      </c>
      <c r="I11" s="20">
        <v>5117227</v>
      </c>
      <c r="J11" s="20">
        <v>1133035</v>
      </c>
      <c r="K11" s="20">
        <v>1133035</v>
      </c>
      <c r="L11" s="20">
        <v>1133035</v>
      </c>
      <c r="M11" s="20">
        <v>1133035</v>
      </c>
      <c r="N11" s="20">
        <v>3984192</v>
      </c>
      <c r="O11" s="17">
        <f t="shared" si="0"/>
        <v>0.2214158175902691</v>
      </c>
    </row>
    <row r="12" spans="1:15" ht="15" x14ac:dyDescent="0.25">
      <c r="A12" s="18" t="s">
        <v>133</v>
      </c>
      <c r="B12" s="39" t="s">
        <v>115</v>
      </c>
      <c r="C12" s="19" t="s">
        <v>28</v>
      </c>
      <c r="D12" s="20">
        <v>24993693</v>
      </c>
      <c r="E12" s="20">
        <v>0</v>
      </c>
      <c r="F12" s="20">
        <v>0</v>
      </c>
      <c r="G12" s="20">
        <v>0</v>
      </c>
      <c r="H12" s="20">
        <v>0</v>
      </c>
      <c r="I12" s="20">
        <v>24993693</v>
      </c>
      <c r="J12" s="20">
        <v>13776512</v>
      </c>
      <c r="K12" s="20">
        <v>13776512</v>
      </c>
      <c r="L12" s="20">
        <v>13776512</v>
      </c>
      <c r="M12" s="20">
        <v>13776512</v>
      </c>
      <c r="N12" s="20">
        <v>11217181</v>
      </c>
      <c r="O12" s="17">
        <f t="shared" si="0"/>
        <v>0.55119953661909826</v>
      </c>
    </row>
    <row r="13" spans="1:15" ht="15" x14ac:dyDescent="0.25">
      <c r="A13" s="18" t="s">
        <v>134</v>
      </c>
      <c r="B13" s="39" t="s">
        <v>115</v>
      </c>
      <c r="C13" s="19" t="s">
        <v>29</v>
      </c>
      <c r="D13" s="20">
        <v>29800326</v>
      </c>
      <c r="E13" s="20">
        <v>0</v>
      </c>
      <c r="F13" s="20">
        <v>0</v>
      </c>
      <c r="G13" s="20">
        <v>0</v>
      </c>
      <c r="H13" s="20">
        <v>0</v>
      </c>
      <c r="I13" s="20">
        <v>29800326</v>
      </c>
      <c r="J13" s="20">
        <v>25596677</v>
      </c>
      <c r="K13" s="20">
        <v>25596677</v>
      </c>
      <c r="L13" s="20">
        <v>25596677</v>
      </c>
      <c r="M13" s="20">
        <v>25596677</v>
      </c>
      <c r="N13" s="20">
        <v>4203649</v>
      </c>
      <c r="O13" s="17">
        <f t="shared" si="0"/>
        <v>0.85893949616524334</v>
      </c>
    </row>
    <row r="14" spans="1:15" ht="15" x14ac:dyDescent="0.25">
      <c r="A14" s="18" t="s">
        <v>135</v>
      </c>
      <c r="B14" s="39" t="s">
        <v>115</v>
      </c>
      <c r="C14" s="19" t="s">
        <v>30</v>
      </c>
      <c r="D14" s="20">
        <v>76970803</v>
      </c>
      <c r="E14" s="20">
        <v>46532997.890000001</v>
      </c>
      <c r="F14" s="20">
        <v>0</v>
      </c>
      <c r="G14" s="20">
        <v>0</v>
      </c>
      <c r="H14" s="20">
        <v>15595657</v>
      </c>
      <c r="I14" s="20">
        <v>107908143.89</v>
      </c>
      <c r="J14" s="20">
        <v>55145779</v>
      </c>
      <c r="K14" s="20">
        <v>55145779</v>
      </c>
      <c r="L14" s="20">
        <v>55145779</v>
      </c>
      <c r="M14" s="20">
        <v>55145779</v>
      </c>
      <c r="N14" s="20">
        <v>52762364.890000001</v>
      </c>
      <c r="O14" s="17">
        <f t="shared" si="0"/>
        <v>0.51104371748081223</v>
      </c>
    </row>
    <row r="15" spans="1:15" ht="15" x14ac:dyDescent="0.25">
      <c r="A15" s="18" t="s">
        <v>136</v>
      </c>
      <c r="B15" s="39" t="s">
        <v>115</v>
      </c>
      <c r="C15" s="19" t="s">
        <v>31</v>
      </c>
      <c r="D15" s="20">
        <v>10444018</v>
      </c>
      <c r="E15" s="20">
        <v>0</v>
      </c>
      <c r="F15" s="20">
        <v>0</v>
      </c>
      <c r="G15" s="20">
        <v>0</v>
      </c>
      <c r="H15" s="20">
        <v>0</v>
      </c>
      <c r="I15" s="20">
        <v>10444018</v>
      </c>
      <c r="J15" s="20">
        <v>7443171</v>
      </c>
      <c r="K15" s="20">
        <v>7443171</v>
      </c>
      <c r="L15" s="20">
        <v>7443171</v>
      </c>
      <c r="M15" s="20">
        <v>7443171</v>
      </c>
      <c r="N15" s="20">
        <v>3000847</v>
      </c>
      <c r="O15" s="17">
        <f t="shared" si="0"/>
        <v>0.71267313020716738</v>
      </c>
    </row>
    <row r="16" spans="1:15" ht="15" x14ac:dyDescent="0.25">
      <c r="A16" s="18" t="s">
        <v>137</v>
      </c>
      <c r="B16" s="39" t="s">
        <v>115</v>
      </c>
      <c r="C16" s="19" t="s">
        <v>32</v>
      </c>
      <c r="D16" s="20">
        <v>22000000</v>
      </c>
      <c r="E16" s="20">
        <v>0</v>
      </c>
      <c r="F16" s="20">
        <v>0</v>
      </c>
      <c r="G16" s="20">
        <v>0</v>
      </c>
      <c r="H16" s="20">
        <v>0</v>
      </c>
      <c r="I16" s="20">
        <v>22000000</v>
      </c>
      <c r="J16" s="20">
        <v>9500000</v>
      </c>
      <c r="K16" s="20">
        <v>9500000</v>
      </c>
      <c r="L16" s="20">
        <v>0</v>
      </c>
      <c r="M16" s="20">
        <v>0</v>
      </c>
      <c r="N16" s="20">
        <v>12500000</v>
      </c>
      <c r="O16" s="17">
        <f t="shared" si="0"/>
        <v>0.43181818181818182</v>
      </c>
    </row>
    <row r="17" spans="1:15" ht="15" x14ac:dyDescent="0.25">
      <c r="A17" s="18" t="s">
        <v>138</v>
      </c>
      <c r="B17" s="39" t="s">
        <v>115</v>
      </c>
      <c r="C17" s="19" t="s">
        <v>33</v>
      </c>
      <c r="D17" s="20">
        <v>3000000</v>
      </c>
      <c r="E17" s="20">
        <v>0</v>
      </c>
      <c r="F17" s="20">
        <v>0</v>
      </c>
      <c r="G17" s="20">
        <v>0</v>
      </c>
      <c r="H17" s="20">
        <v>0</v>
      </c>
      <c r="I17" s="20">
        <v>3000000</v>
      </c>
      <c r="J17" s="20">
        <v>0</v>
      </c>
      <c r="K17" s="20">
        <v>0</v>
      </c>
      <c r="L17" s="20">
        <v>0</v>
      </c>
      <c r="M17" s="20">
        <v>0</v>
      </c>
      <c r="N17" s="20">
        <v>3000000</v>
      </c>
      <c r="O17" s="17">
        <f t="shared" si="0"/>
        <v>0</v>
      </c>
    </row>
    <row r="18" spans="1:15" ht="15" x14ac:dyDescent="0.25">
      <c r="A18" s="14" t="s">
        <v>34</v>
      </c>
      <c r="B18" s="14" t="s">
        <v>176</v>
      </c>
      <c r="C18" s="15" t="s">
        <v>35</v>
      </c>
      <c r="D18" s="16">
        <v>263000000</v>
      </c>
      <c r="E18" s="16">
        <v>0</v>
      </c>
      <c r="F18" s="16">
        <v>0</v>
      </c>
      <c r="G18" s="16">
        <v>0</v>
      </c>
      <c r="H18" s="16">
        <v>0</v>
      </c>
      <c r="I18" s="16">
        <v>263000000</v>
      </c>
      <c r="J18" s="16">
        <v>200315331</v>
      </c>
      <c r="K18" s="16">
        <v>200315331</v>
      </c>
      <c r="L18" s="16">
        <v>88876413</v>
      </c>
      <c r="M18" s="16">
        <v>84576413</v>
      </c>
      <c r="N18" s="16">
        <v>62684669</v>
      </c>
      <c r="O18" s="17">
        <f t="shared" si="0"/>
        <v>0.7616552509505703</v>
      </c>
    </row>
    <row r="19" spans="1:15" ht="15" x14ac:dyDescent="0.25">
      <c r="A19" s="18" t="s">
        <v>139</v>
      </c>
      <c r="B19" s="39" t="s">
        <v>116</v>
      </c>
      <c r="C19" s="19" t="s">
        <v>36</v>
      </c>
      <c r="D19" s="20">
        <v>3000000</v>
      </c>
      <c r="E19" s="20">
        <v>0</v>
      </c>
      <c r="F19" s="20">
        <v>0</v>
      </c>
      <c r="G19" s="20">
        <v>0</v>
      </c>
      <c r="H19" s="20">
        <v>0</v>
      </c>
      <c r="I19" s="20">
        <v>3000000</v>
      </c>
      <c r="J19" s="20">
        <v>0</v>
      </c>
      <c r="K19" s="20">
        <v>0</v>
      </c>
      <c r="L19" s="20">
        <v>0</v>
      </c>
      <c r="M19" s="20">
        <v>0</v>
      </c>
      <c r="N19" s="20">
        <v>3000000</v>
      </c>
      <c r="O19" s="17">
        <f t="shared" si="0"/>
        <v>0</v>
      </c>
    </row>
    <row r="20" spans="1:15" ht="15" x14ac:dyDescent="0.25">
      <c r="A20" s="18" t="s">
        <v>140</v>
      </c>
      <c r="B20" s="39" t="s">
        <v>116</v>
      </c>
      <c r="C20" s="19" t="s">
        <v>37</v>
      </c>
      <c r="D20" s="20">
        <v>260000000</v>
      </c>
      <c r="E20" s="20">
        <v>0</v>
      </c>
      <c r="F20" s="20">
        <v>0</v>
      </c>
      <c r="G20" s="20">
        <v>0</v>
      </c>
      <c r="H20" s="20">
        <v>0</v>
      </c>
      <c r="I20" s="20">
        <v>260000000</v>
      </c>
      <c r="J20" s="20">
        <v>200315331</v>
      </c>
      <c r="K20" s="20">
        <v>200315331</v>
      </c>
      <c r="L20" s="20">
        <v>88876413</v>
      </c>
      <c r="M20" s="20">
        <v>84576413</v>
      </c>
      <c r="N20" s="20">
        <v>59684669</v>
      </c>
      <c r="O20" s="17">
        <f t="shared" si="0"/>
        <v>0.77044358076923081</v>
      </c>
    </row>
    <row r="21" spans="1:15" ht="25.5" x14ac:dyDescent="0.25">
      <c r="A21" s="14" t="s">
        <v>38</v>
      </c>
      <c r="B21" s="14" t="s">
        <v>176</v>
      </c>
      <c r="C21" s="15" t="s">
        <v>39</v>
      </c>
      <c r="D21" s="16">
        <v>111034206</v>
      </c>
      <c r="E21" s="16">
        <v>0</v>
      </c>
      <c r="F21" s="16">
        <v>0</v>
      </c>
      <c r="G21" s="16">
        <v>0</v>
      </c>
      <c r="H21" s="16">
        <v>0</v>
      </c>
      <c r="I21" s="16">
        <v>111034206</v>
      </c>
      <c r="J21" s="16">
        <v>48291119</v>
      </c>
      <c r="K21" s="16">
        <v>48291119</v>
      </c>
      <c r="L21" s="16">
        <v>48291119</v>
      </c>
      <c r="M21" s="16">
        <v>48291119</v>
      </c>
      <c r="N21" s="16">
        <v>62743087</v>
      </c>
      <c r="O21" s="17">
        <f t="shared" si="0"/>
        <v>0.43492109989961114</v>
      </c>
    </row>
    <row r="22" spans="1:15" ht="15" x14ac:dyDescent="0.25">
      <c r="A22" s="18" t="s">
        <v>141</v>
      </c>
      <c r="B22" s="39" t="s">
        <v>116</v>
      </c>
      <c r="C22" s="19" t="s">
        <v>40</v>
      </c>
      <c r="D22" s="20">
        <v>15607881</v>
      </c>
      <c r="E22" s="20">
        <v>0</v>
      </c>
      <c r="F22" s="20">
        <v>0</v>
      </c>
      <c r="G22" s="20">
        <v>0</v>
      </c>
      <c r="H22" s="20">
        <v>0</v>
      </c>
      <c r="I22" s="20">
        <v>15607881</v>
      </c>
      <c r="J22" s="20">
        <v>5907689</v>
      </c>
      <c r="K22" s="20">
        <v>5907689</v>
      </c>
      <c r="L22" s="20">
        <v>5907689</v>
      </c>
      <c r="M22" s="20">
        <v>5907689</v>
      </c>
      <c r="N22" s="20">
        <v>9700192</v>
      </c>
      <c r="O22" s="17">
        <f t="shared" si="0"/>
        <v>0.37850679409972438</v>
      </c>
    </row>
    <row r="23" spans="1:15" ht="15" x14ac:dyDescent="0.25">
      <c r="A23" s="18" t="s">
        <v>142</v>
      </c>
      <c r="B23" s="39" t="s">
        <v>116</v>
      </c>
      <c r="C23" s="19" t="s">
        <v>41</v>
      </c>
      <c r="D23" s="20">
        <v>90669214</v>
      </c>
      <c r="E23" s="20">
        <v>0</v>
      </c>
      <c r="F23" s="20">
        <v>0</v>
      </c>
      <c r="G23" s="20">
        <v>0</v>
      </c>
      <c r="H23" s="20">
        <v>0</v>
      </c>
      <c r="I23" s="20">
        <v>90669214</v>
      </c>
      <c r="J23" s="20">
        <v>40808230</v>
      </c>
      <c r="K23" s="20">
        <v>40808230</v>
      </c>
      <c r="L23" s="20">
        <v>40808230</v>
      </c>
      <c r="M23" s="20">
        <v>40808230</v>
      </c>
      <c r="N23" s="20">
        <v>49860984</v>
      </c>
      <c r="O23" s="17">
        <f t="shared" si="0"/>
        <v>0.45007812684909787</v>
      </c>
    </row>
    <row r="24" spans="1:15" ht="15" x14ac:dyDescent="0.25">
      <c r="A24" s="18" t="s">
        <v>143</v>
      </c>
      <c r="B24" s="39" t="s">
        <v>116</v>
      </c>
      <c r="C24" s="19" t="s">
        <v>42</v>
      </c>
      <c r="D24" s="20">
        <v>4757111</v>
      </c>
      <c r="E24" s="20">
        <v>0</v>
      </c>
      <c r="F24" s="20">
        <v>0</v>
      </c>
      <c r="G24" s="20">
        <v>0</v>
      </c>
      <c r="H24" s="20">
        <v>0</v>
      </c>
      <c r="I24" s="20">
        <v>4757111</v>
      </c>
      <c r="J24" s="20">
        <v>1575200</v>
      </c>
      <c r="K24" s="20">
        <v>1575200</v>
      </c>
      <c r="L24" s="20">
        <v>1575200</v>
      </c>
      <c r="M24" s="20">
        <v>1575200</v>
      </c>
      <c r="N24" s="20">
        <v>3181911</v>
      </c>
      <c r="O24" s="17">
        <f t="shared" si="0"/>
        <v>0.33112534056909748</v>
      </c>
    </row>
    <row r="25" spans="1:15" ht="15" x14ac:dyDescent="0.25">
      <c r="A25" s="14" t="s">
        <v>43</v>
      </c>
      <c r="B25" s="14" t="s">
        <v>176</v>
      </c>
      <c r="C25" s="15" t="s">
        <v>44</v>
      </c>
      <c r="D25" s="16">
        <v>50177001</v>
      </c>
      <c r="E25" s="16">
        <v>0</v>
      </c>
      <c r="F25" s="16">
        <v>0</v>
      </c>
      <c r="G25" s="16">
        <v>0</v>
      </c>
      <c r="H25" s="16">
        <v>0</v>
      </c>
      <c r="I25" s="16">
        <v>50177001</v>
      </c>
      <c r="J25" s="16">
        <v>17627900</v>
      </c>
      <c r="K25" s="16">
        <v>17627900</v>
      </c>
      <c r="L25" s="16">
        <v>17627900</v>
      </c>
      <c r="M25" s="16">
        <v>17627900</v>
      </c>
      <c r="N25" s="16">
        <v>32549101</v>
      </c>
      <c r="O25" s="17">
        <f t="shared" si="0"/>
        <v>0.35131434020937202</v>
      </c>
    </row>
    <row r="26" spans="1:15" ht="15" x14ac:dyDescent="0.25">
      <c r="A26" s="18" t="s">
        <v>144</v>
      </c>
      <c r="B26" s="39" t="s">
        <v>116</v>
      </c>
      <c r="C26" s="19" t="s">
        <v>45</v>
      </c>
      <c r="D26" s="20">
        <v>39048836</v>
      </c>
      <c r="E26" s="20">
        <v>0</v>
      </c>
      <c r="F26" s="20">
        <v>0</v>
      </c>
      <c r="G26" s="20">
        <v>0</v>
      </c>
      <c r="H26" s="20">
        <v>0</v>
      </c>
      <c r="I26" s="20">
        <v>39048836</v>
      </c>
      <c r="J26" s="20">
        <v>13574300</v>
      </c>
      <c r="K26" s="20">
        <v>13574300</v>
      </c>
      <c r="L26" s="20">
        <v>13574300</v>
      </c>
      <c r="M26" s="20">
        <v>13574300</v>
      </c>
      <c r="N26" s="20">
        <v>25474536</v>
      </c>
      <c r="O26" s="17">
        <f t="shared" si="0"/>
        <v>0.34762367820643875</v>
      </c>
    </row>
    <row r="27" spans="1:15" ht="15" x14ac:dyDescent="0.25">
      <c r="A27" s="18" t="s">
        <v>145</v>
      </c>
      <c r="B27" s="39" t="s">
        <v>116</v>
      </c>
      <c r="C27" s="19" t="s">
        <v>46</v>
      </c>
      <c r="D27" s="20">
        <v>5431266</v>
      </c>
      <c r="E27" s="20">
        <v>0</v>
      </c>
      <c r="F27" s="20">
        <v>0</v>
      </c>
      <c r="G27" s="20">
        <v>0</v>
      </c>
      <c r="H27" s="20">
        <v>0</v>
      </c>
      <c r="I27" s="20">
        <v>5431266</v>
      </c>
      <c r="J27" s="20">
        <v>2432100</v>
      </c>
      <c r="K27" s="20">
        <v>2432100</v>
      </c>
      <c r="L27" s="20">
        <v>2432100</v>
      </c>
      <c r="M27" s="20">
        <v>2432100</v>
      </c>
      <c r="N27" s="20">
        <v>2999166</v>
      </c>
      <c r="O27" s="17">
        <f t="shared" si="0"/>
        <v>0.44779614918510713</v>
      </c>
    </row>
    <row r="28" spans="1:15" ht="15" x14ac:dyDescent="0.25">
      <c r="A28" s="18" t="s">
        <v>146</v>
      </c>
      <c r="B28" s="39" t="s">
        <v>116</v>
      </c>
      <c r="C28" s="19" t="s">
        <v>47</v>
      </c>
      <c r="D28" s="20">
        <v>5696899</v>
      </c>
      <c r="E28" s="20">
        <v>0</v>
      </c>
      <c r="F28" s="20">
        <v>0</v>
      </c>
      <c r="G28" s="20">
        <v>0</v>
      </c>
      <c r="H28" s="20">
        <v>0</v>
      </c>
      <c r="I28" s="20">
        <v>5696899</v>
      </c>
      <c r="J28" s="20">
        <v>1621500</v>
      </c>
      <c r="K28" s="20">
        <v>1621500</v>
      </c>
      <c r="L28" s="20">
        <v>1621500</v>
      </c>
      <c r="M28" s="20">
        <v>1621500</v>
      </c>
      <c r="N28" s="20">
        <v>4075399</v>
      </c>
      <c r="O28" s="17">
        <f t="shared" si="0"/>
        <v>0.28462853211896505</v>
      </c>
    </row>
    <row r="29" spans="1:15" ht="15" x14ac:dyDescent="0.25">
      <c r="A29" s="14" t="s">
        <v>48</v>
      </c>
      <c r="B29" s="14" t="s">
        <v>176</v>
      </c>
      <c r="C29" s="15" t="s">
        <v>49</v>
      </c>
      <c r="D29" s="16">
        <v>151006630</v>
      </c>
      <c r="E29" s="16">
        <v>0</v>
      </c>
      <c r="F29" s="16">
        <v>0</v>
      </c>
      <c r="G29" s="16">
        <v>49145175</v>
      </c>
      <c r="H29" s="16">
        <v>33549518</v>
      </c>
      <c r="I29" s="16">
        <v>166602287</v>
      </c>
      <c r="J29" s="16">
        <v>115085993</v>
      </c>
      <c r="K29" s="16">
        <v>114085993</v>
      </c>
      <c r="L29" s="16">
        <v>95707263.5</v>
      </c>
      <c r="M29" s="16">
        <v>95707263.5</v>
      </c>
      <c r="N29" s="16">
        <v>51516294</v>
      </c>
      <c r="O29" s="17">
        <f t="shared" si="0"/>
        <v>0.69078279219540362</v>
      </c>
    </row>
    <row r="30" spans="1:15" ht="15" x14ac:dyDescent="0.25">
      <c r="A30" s="14" t="s">
        <v>50</v>
      </c>
      <c r="B30" s="14" t="s">
        <v>176</v>
      </c>
      <c r="C30" s="15" t="s">
        <v>51</v>
      </c>
      <c r="D30" s="16">
        <v>6000000</v>
      </c>
      <c r="E30" s="16">
        <v>0</v>
      </c>
      <c r="F30" s="16">
        <v>0</v>
      </c>
      <c r="G30" s="16">
        <v>0</v>
      </c>
      <c r="H30" s="16">
        <v>0</v>
      </c>
      <c r="I30" s="16">
        <v>6000000</v>
      </c>
      <c r="J30" s="16">
        <v>3000000</v>
      </c>
      <c r="K30" s="16">
        <v>2000000</v>
      </c>
      <c r="L30" s="16">
        <v>2000000</v>
      </c>
      <c r="M30" s="16">
        <v>2000000</v>
      </c>
      <c r="N30" s="16">
        <v>3000000</v>
      </c>
      <c r="O30" s="17">
        <f t="shared" si="0"/>
        <v>0.5</v>
      </c>
    </row>
    <row r="31" spans="1:15" ht="15" x14ac:dyDescent="0.25">
      <c r="A31" s="18" t="s">
        <v>147</v>
      </c>
      <c r="B31" s="39" t="s">
        <v>116</v>
      </c>
      <c r="C31" s="19" t="s">
        <v>52</v>
      </c>
      <c r="D31" s="20">
        <v>6000000</v>
      </c>
      <c r="E31" s="20">
        <v>0</v>
      </c>
      <c r="F31" s="20">
        <v>0</v>
      </c>
      <c r="G31" s="20">
        <v>0</v>
      </c>
      <c r="H31" s="20">
        <v>0</v>
      </c>
      <c r="I31" s="20">
        <v>6000000</v>
      </c>
      <c r="J31" s="20">
        <v>3000000</v>
      </c>
      <c r="K31" s="20">
        <v>2000000</v>
      </c>
      <c r="L31" s="20">
        <v>2000000</v>
      </c>
      <c r="M31" s="20">
        <v>2000000</v>
      </c>
      <c r="N31" s="20">
        <v>3000000</v>
      </c>
      <c r="O31" s="17">
        <f t="shared" si="0"/>
        <v>0.5</v>
      </c>
    </row>
    <row r="32" spans="1:15" ht="15" x14ac:dyDescent="0.25">
      <c r="A32" s="14" t="s">
        <v>53</v>
      </c>
      <c r="B32" s="14" t="s">
        <v>176</v>
      </c>
      <c r="C32" s="15" t="s">
        <v>54</v>
      </c>
      <c r="D32" s="16">
        <v>71400000</v>
      </c>
      <c r="E32" s="16">
        <v>0</v>
      </c>
      <c r="F32" s="16">
        <v>0</v>
      </c>
      <c r="G32" s="16">
        <v>49145175</v>
      </c>
      <c r="H32" s="16">
        <v>24785768</v>
      </c>
      <c r="I32" s="16">
        <v>95759407</v>
      </c>
      <c r="J32" s="16">
        <v>87235193</v>
      </c>
      <c r="K32" s="16">
        <v>87235193</v>
      </c>
      <c r="L32" s="16">
        <v>68856463.5</v>
      </c>
      <c r="M32" s="16">
        <v>68856463.5</v>
      </c>
      <c r="N32" s="16">
        <v>8524214</v>
      </c>
      <c r="O32" s="17">
        <f t="shared" si="0"/>
        <v>0.91098301183088992</v>
      </c>
    </row>
    <row r="33" spans="1:15" ht="15" x14ac:dyDescent="0.25">
      <c r="A33" s="18" t="s">
        <v>148</v>
      </c>
      <c r="B33" s="39" t="s">
        <v>116</v>
      </c>
      <c r="C33" s="19" t="s">
        <v>55</v>
      </c>
      <c r="D33" s="20">
        <v>12900000</v>
      </c>
      <c r="E33" s="20">
        <v>0</v>
      </c>
      <c r="F33" s="20">
        <v>0</v>
      </c>
      <c r="G33" s="20">
        <v>15595657</v>
      </c>
      <c r="H33" s="20">
        <v>0</v>
      </c>
      <c r="I33" s="20">
        <v>28495657</v>
      </c>
      <c r="J33" s="20">
        <v>28495657</v>
      </c>
      <c r="K33" s="20">
        <v>28495657</v>
      </c>
      <c r="L33" s="20">
        <v>28463527</v>
      </c>
      <c r="M33" s="20">
        <v>28463527</v>
      </c>
      <c r="N33" s="20">
        <v>0</v>
      </c>
      <c r="O33" s="17">
        <f t="shared" si="0"/>
        <v>1</v>
      </c>
    </row>
    <row r="34" spans="1:15" ht="15" x14ac:dyDescent="0.25">
      <c r="A34" s="18" t="s">
        <v>149</v>
      </c>
      <c r="B34" s="39" t="s">
        <v>116</v>
      </c>
      <c r="C34" s="19" t="s">
        <v>56</v>
      </c>
      <c r="D34" s="20">
        <v>6000000</v>
      </c>
      <c r="E34" s="20">
        <v>0</v>
      </c>
      <c r="F34" s="20">
        <v>0</v>
      </c>
      <c r="G34" s="20">
        <v>0</v>
      </c>
      <c r="H34" s="20">
        <v>0</v>
      </c>
      <c r="I34" s="20">
        <v>6000000</v>
      </c>
      <c r="J34" s="20">
        <v>0</v>
      </c>
      <c r="K34" s="20">
        <v>0</v>
      </c>
      <c r="L34" s="20">
        <v>0</v>
      </c>
      <c r="M34" s="20">
        <v>0</v>
      </c>
      <c r="N34" s="20">
        <v>6000000</v>
      </c>
      <c r="O34" s="17">
        <f t="shared" si="0"/>
        <v>0</v>
      </c>
    </row>
    <row r="35" spans="1:15" ht="15" x14ac:dyDescent="0.25">
      <c r="A35" s="18" t="s">
        <v>150</v>
      </c>
      <c r="B35" s="39" t="s">
        <v>116</v>
      </c>
      <c r="C35" s="19" t="s">
        <v>57</v>
      </c>
      <c r="D35" s="20">
        <v>3500000</v>
      </c>
      <c r="E35" s="20">
        <v>0</v>
      </c>
      <c r="F35" s="20">
        <v>0</v>
      </c>
      <c r="G35" s="20">
        <v>0</v>
      </c>
      <c r="H35" s="20">
        <v>0</v>
      </c>
      <c r="I35" s="20">
        <v>3500000</v>
      </c>
      <c r="J35" s="20">
        <v>975786</v>
      </c>
      <c r="K35" s="20">
        <v>975786</v>
      </c>
      <c r="L35" s="20">
        <v>975786</v>
      </c>
      <c r="M35" s="20">
        <v>975786</v>
      </c>
      <c r="N35" s="20">
        <v>2524214</v>
      </c>
      <c r="O35" s="17">
        <f t="shared" si="0"/>
        <v>0.27879599999999999</v>
      </c>
    </row>
    <row r="36" spans="1:15" ht="25.5" x14ac:dyDescent="0.25">
      <c r="A36" s="18" t="s">
        <v>151</v>
      </c>
      <c r="B36" s="39" t="s">
        <v>116</v>
      </c>
      <c r="C36" s="19" t="s">
        <v>58</v>
      </c>
      <c r="D36" s="20">
        <v>14000000</v>
      </c>
      <c r="E36" s="20">
        <v>0</v>
      </c>
      <c r="F36" s="20">
        <v>0</v>
      </c>
      <c r="G36" s="20">
        <v>0</v>
      </c>
      <c r="H36" s="20">
        <v>4785768</v>
      </c>
      <c r="I36" s="20">
        <v>9214232</v>
      </c>
      <c r="J36" s="20">
        <v>9214232</v>
      </c>
      <c r="K36" s="20">
        <v>9214232</v>
      </c>
      <c r="L36" s="20">
        <v>3069000</v>
      </c>
      <c r="M36" s="20">
        <v>3069000</v>
      </c>
      <c r="N36" s="20">
        <v>0</v>
      </c>
      <c r="O36" s="17">
        <f t="shared" si="0"/>
        <v>1</v>
      </c>
    </row>
    <row r="37" spans="1:15" ht="25.5" x14ac:dyDescent="0.25">
      <c r="A37" s="18" t="s">
        <v>152</v>
      </c>
      <c r="B37" s="39" t="s">
        <v>116</v>
      </c>
      <c r="C37" s="19" t="s">
        <v>59</v>
      </c>
      <c r="D37" s="20">
        <v>20000000</v>
      </c>
      <c r="E37" s="20">
        <v>0</v>
      </c>
      <c r="F37" s="20">
        <v>0</v>
      </c>
      <c r="G37" s="20">
        <v>0</v>
      </c>
      <c r="H37" s="20">
        <v>20000000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17">
        <v>0</v>
      </c>
    </row>
    <row r="38" spans="1:15" ht="15" x14ac:dyDescent="0.25">
      <c r="A38" s="18" t="s">
        <v>153</v>
      </c>
      <c r="B38" s="39" t="s">
        <v>116</v>
      </c>
      <c r="C38" s="19" t="s">
        <v>60</v>
      </c>
      <c r="D38" s="20">
        <v>15000000</v>
      </c>
      <c r="E38" s="20">
        <v>0</v>
      </c>
      <c r="F38" s="20">
        <v>0</v>
      </c>
      <c r="G38" s="20">
        <v>33549518</v>
      </c>
      <c r="H38" s="20">
        <v>0</v>
      </c>
      <c r="I38" s="20">
        <v>48549518</v>
      </c>
      <c r="J38" s="20">
        <v>48549518</v>
      </c>
      <c r="K38" s="20">
        <v>48549518</v>
      </c>
      <c r="L38" s="20">
        <v>36348150.5</v>
      </c>
      <c r="M38" s="20">
        <v>36348150.5</v>
      </c>
      <c r="N38" s="20">
        <v>0</v>
      </c>
      <c r="O38" s="17">
        <f t="shared" si="0"/>
        <v>1</v>
      </c>
    </row>
    <row r="39" spans="1:15" ht="15" x14ac:dyDescent="0.25">
      <c r="A39" s="14" t="s">
        <v>61</v>
      </c>
      <c r="B39" s="14" t="s">
        <v>176</v>
      </c>
      <c r="C39" s="15" t="s">
        <v>62</v>
      </c>
      <c r="D39" s="16">
        <v>56735950</v>
      </c>
      <c r="E39" s="16">
        <v>0</v>
      </c>
      <c r="F39" s="16">
        <v>0</v>
      </c>
      <c r="G39" s="16">
        <v>0</v>
      </c>
      <c r="H39" s="16">
        <v>8763750</v>
      </c>
      <c r="I39" s="16">
        <v>47972200</v>
      </c>
      <c r="J39" s="16">
        <v>24850800</v>
      </c>
      <c r="K39" s="16">
        <v>24850800</v>
      </c>
      <c r="L39" s="16">
        <v>24850800</v>
      </c>
      <c r="M39" s="16">
        <v>24850800</v>
      </c>
      <c r="N39" s="16">
        <v>23121400</v>
      </c>
      <c r="O39" s="17">
        <f t="shared" si="0"/>
        <v>0.51802502282571994</v>
      </c>
    </row>
    <row r="40" spans="1:15" ht="15" x14ac:dyDescent="0.25">
      <c r="A40" s="18" t="s">
        <v>154</v>
      </c>
      <c r="B40" s="39" t="s">
        <v>116</v>
      </c>
      <c r="C40" s="19" t="s">
        <v>63</v>
      </c>
      <c r="D40" s="20">
        <v>21250000</v>
      </c>
      <c r="E40" s="20">
        <v>0</v>
      </c>
      <c r="F40" s="20">
        <v>0</v>
      </c>
      <c r="G40" s="20">
        <v>0</v>
      </c>
      <c r="H40" s="20">
        <v>0</v>
      </c>
      <c r="I40" s="20">
        <v>21250000</v>
      </c>
      <c r="J40" s="20">
        <v>6658800</v>
      </c>
      <c r="K40" s="20">
        <v>6658800</v>
      </c>
      <c r="L40" s="20">
        <v>6658800</v>
      </c>
      <c r="M40" s="20">
        <v>6658800</v>
      </c>
      <c r="N40" s="20">
        <v>14591200</v>
      </c>
      <c r="O40" s="17">
        <f t="shared" si="0"/>
        <v>0.31335529411764707</v>
      </c>
    </row>
    <row r="41" spans="1:15" ht="15" x14ac:dyDescent="0.25">
      <c r="A41" s="18" t="s">
        <v>155</v>
      </c>
      <c r="B41" s="39" t="s">
        <v>116</v>
      </c>
      <c r="C41" s="19" t="s">
        <v>64</v>
      </c>
      <c r="D41" s="20">
        <v>35485950</v>
      </c>
      <c r="E41" s="20">
        <v>0</v>
      </c>
      <c r="F41" s="20">
        <v>0</v>
      </c>
      <c r="G41" s="20">
        <v>0</v>
      </c>
      <c r="H41" s="20">
        <v>8763750</v>
      </c>
      <c r="I41" s="20">
        <v>26722200</v>
      </c>
      <c r="J41" s="20">
        <v>18192000</v>
      </c>
      <c r="K41" s="20">
        <v>18192000</v>
      </c>
      <c r="L41" s="20">
        <v>18192000</v>
      </c>
      <c r="M41" s="20">
        <v>18192000</v>
      </c>
      <c r="N41" s="20">
        <v>8530200</v>
      </c>
      <c r="O41" s="17">
        <f t="shared" si="0"/>
        <v>0.68078227092080745</v>
      </c>
    </row>
    <row r="42" spans="1:15" ht="15" x14ac:dyDescent="0.25">
      <c r="A42" s="14" t="s">
        <v>65</v>
      </c>
      <c r="B42" s="14" t="s">
        <v>176</v>
      </c>
      <c r="C42" s="15" t="s">
        <v>66</v>
      </c>
      <c r="D42" s="16">
        <v>16870680</v>
      </c>
      <c r="E42" s="16">
        <v>0</v>
      </c>
      <c r="F42" s="16">
        <v>0</v>
      </c>
      <c r="G42" s="16">
        <v>0</v>
      </c>
      <c r="H42" s="16">
        <v>0</v>
      </c>
      <c r="I42" s="16">
        <v>16870680</v>
      </c>
      <c r="J42" s="16">
        <v>0</v>
      </c>
      <c r="K42" s="16">
        <v>0</v>
      </c>
      <c r="L42" s="16">
        <v>0</v>
      </c>
      <c r="M42" s="16">
        <v>0</v>
      </c>
      <c r="N42" s="16">
        <v>16870680</v>
      </c>
      <c r="O42" s="17">
        <f t="shared" si="0"/>
        <v>0</v>
      </c>
    </row>
    <row r="43" spans="1:15" ht="15" x14ac:dyDescent="0.25">
      <c r="A43" s="18" t="s">
        <v>156</v>
      </c>
      <c r="B43" s="39" t="s">
        <v>116</v>
      </c>
      <c r="C43" s="19" t="s">
        <v>67</v>
      </c>
      <c r="D43" s="20">
        <v>1855000</v>
      </c>
      <c r="E43" s="20">
        <v>0</v>
      </c>
      <c r="F43" s="20">
        <v>0</v>
      </c>
      <c r="G43" s="20">
        <v>0</v>
      </c>
      <c r="H43" s="20">
        <v>0</v>
      </c>
      <c r="I43" s="20">
        <v>1855000</v>
      </c>
      <c r="J43" s="20">
        <v>0</v>
      </c>
      <c r="K43" s="20">
        <v>0</v>
      </c>
      <c r="L43" s="20">
        <v>0</v>
      </c>
      <c r="M43" s="20">
        <v>0</v>
      </c>
      <c r="N43" s="20">
        <v>1855000</v>
      </c>
      <c r="O43" s="17">
        <f t="shared" si="0"/>
        <v>0</v>
      </c>
    </row>
    <row r="44" spans="1:15" ht="15" x14ac:dyDescent="0.25">
      <c r="A44" s="18" t="s">
        <v>157</v>
      </c>
      <c r="B44" s="39" t="s">
        <v>116</v>
      </c>
      <c r="C44" s="19" t="s">
        <v>68</v>
      </c>
      <c r="D44" s="20">
        <v>7259000</v>
      </c>
      <c r="E44" s="20">
        <v>0</v>
      </c>
      <c r="F44" s="20">
        <v>0</v>
      </c>
      <c r="G44" s="20">
        <v>0</v>
      </c>
      <c r="H44" s="20">
        <v>0</v>
      </c>
      <c r="I44" s="20">
        <v>7259000</v>
      </c>
      <c r="J44" s="20">
        <v>0</v>
      </c>
      <c r="K44" s="20">
        <v>0</v>
      </c>
      <c r="L44" s="20">
        <v>0</v>
      </c>
      <c r="M44" s="20">
        <v>0</v>
      </c>
      <c r="N44" s="20">
        <v>7259000</v>
      </c>
      <c r="O44" s="17">
        <f t="shared" si="0"/>
        <v>0</v>
      </c>
    </row>
    <row r="45" spans="1:15" ht="15" x14ac:dyDescent="0.25">
      <c r="A45" s="18" t="s">
        <v>158</v>
      </c>
      <c r="B45" s="39" t="s">
        <v>116</v>
      </c>
      <c r="C45" s="19" t="s">
        <v>69</v>
      </c>
      <c r="D45" s="20">
        <v>4400000</v>
      </c>
      <c r="E45" s="20">
        <v>0</v>
      </c>
      <c r="F45" s="20">
        <v>0</v>
      </c>
      <c r="G45" s="20">
        <v>0</v>
      </c>
      <c r="H45" s="20">
        <v>0</v>
      </c>
      <c r="I45" s="20">
        <v>4400000</v>
      </c>
      <c r="J45" s="20">
        <v>0</v>
      </c>
      <c r="K45" s="20">
        <v>0</v>
      </c>
      <c r="L45" s="20">
        <v>0</v>
      </c>
      <c r="M45" s="20">
        <v>0</v>
      </c>
      <c r="N45" s="20">
        <v>4400000</v>
      </c>
      <c r="O45" s="17">
        <f t="shared" si="0"/>
        <v>0</v>
      </c>
    </row>
    <row r="46" spans="1:15" ht="15" x14ac:dyDescent="0.25">
      <c r="A46" s="18" t="s">
        <v>159</v>
      </c>
      <c r="B46" s="39" t="s">
        <v>116</v>
      </c>
      <c r="C46" s="19" t="s">
        <v>70</v>
      </c>
      <c r="D46" s="20">
        <v>922000</v>
      </c>
      <c r="E46" s="20">
        <v>0</v>
      </c>
      <c r="F46" s="20">
        <v>0</v>
      </c>
      <c r="G46" s="20">
        <v>0</v>
      </c>
      <c r="H46" s="20">
        <v>0</v>
      </c>
      <c r="I46" s="20">
        <v>922000</v>
      </c>
      <c r="J46" s="20">
        <v>0</v>
      </c>
      <c r="K46" s="20">
        <v>0</v>
      </c>
      <c r="L46" s="20">
        <v>0</v>
      </c>
      <c r="M46" s="20">
        <v>0</v>
      </c>
      <c r="N46" s="20">
        <v>922000</v>
      </c>
      <c r="O46" s="17">
        <f t="shared" si="0"/>
        <v>0</v>
      </c>
    </row>
    <row r="47" spans="1:15" ht="15" x14ac:dyDescent="0.25">
      <c r="A47" s="18" t="s">
        <v>160</v>
      </c>
      <c r="B47" s="39" t="s">
        <v>116</v>
      </c>
      <c r="C47" s="19" t="s">
        <v>71</v>
      </c>
      <c r="D47" s="20">
        <v>2434680</v>
      </c>
      <c r="E47" s="20">
        <v>0</v>
      </c>
      <c r="F47" s="20">
        <v>0</v>
      </c>
      <c r="G47" s="20">
        <v>0</v>
      </c>
      <c r="H47" s="20">
        <v>0</v>
      </c>
      <c r="I47" s="20">
        <v>2434680</v>
      </c>
      <c r="J47" s="20">
        <v>0</v>
      </c>
      <c r="K47" s="20">
        <v>0</v>
      </c>
      <c r="L47" s="20">
        <v>0</v>
      </c>
      <c r="M47" s="20">
        <v>0</v>
      </c>
      <c r="N47" s="20">
        <v>2434680</v>
      </c>
      <c r="O47" s="17">
        <f t="shared" si="0"/>
        <v>0</v>
      </c>
    </row>
    <row r="48" spans="1:15" ht="15" x14ac:dyDescent="0.25">
      <c r="A48" s="14" t="s">
        <v>72</v>
      </c>
      <c r="B48" s="14" t="s">
        <v>176</v>
      </c>
      <c r="C48" s="15" t="s">
        <v>73</v>
      </c>
      <c r="D48" s="16">
        <v>43548646</v>
      </c>
      <c r="E48" s="16">
        <v>0</v>
      </c>
      <c r="F48" s="16">
        <v>0</v>
      </c>
      <c r="G48" s="16">
        <v>0</v>
      </c>
      <c r="H48" s="16">
        <v>0</v>
      </c>
      <c r="I48" s="16">
        <v>43548646</v>
      </c>
      <c r="J48" s="16">
        <v>0</v>
      </c>
      <c r="K48" s="16">
        <v>0</v>
      </c>
      <c r="L48" s="16">
        <v>0</v>
      </c>
      <c r="M48" s="16">
        <v>0</v>
      </c>
      <c r="N48" s="16">
        <v>43548646</v>
      </c>
      <c r="O48" s="17">
        <f t="shared" si="0"/>
        <v>0</v>
      </c>
    </row>
    <row r="49" spans="1:15" ht="15" x14ac:dyDescent="0.25">
      <c r="A49" s="14" t="s">
        <v>74</v>
      </c>
      <c r="B49" s="14" t="s">
        <v>176</v>
      </c>
      <c r="C49" s="15" t="s">
        <v>75</v>
      </c>
      <c r="D49" s="16">
        <v>43548646</v>
      </c>
      <c r="E49" s="16">
        <v>0</v>
      </c>
      <c r="F49" s="16">
        <v>0</v>
      </c>
      <c r="G49" s="16">
        <v>0</v>
      </c>
      <c r="H49" s="16">
        <v>0</v>
      </c>
      <c r="I49" s="16">
        <v>43548646</v>
      </c>
      <c r="J49" s="16">
        <v>0</v>
      </c>
      <c r="K49" s="16">
        <v>0</v>
      </c>
      <c r="L49" s="16">
        <v>0</v>
      </c>
      <c r="M49" s="16">
        <v>0</v>
      </c>
      <c r="N49" s="16">
        <v>43548646</v>
      </c>
      <c r="O49" s="17">
        <f t="shared" si="0"/>
        <v>0</v>
      </c>
    </row>
    <row r="50" spans="1:15" ht="15" x14ac:dyDescent="0.25">
      <c r="A50" s="14" t="s">
        <v>76</v>
      </c>
      <c r="B50" s="14" t="s">
        <v>176</v>
      </c>
      <c r="C50" s="15" t="s">
        <v>77</v>
      </c>
      <c r="D50" s="16">
        <v>43548646</v>
      </c>
      <c r="E50" s="16">
        <v>0</v>
      </c>
      <c r="F50" s="16">
        <v>0</v>
      </c>
      <c r="G50" s="16">
        <v>0</v>
      </c>
      <c r="H50" s="16">
        <v>0</v>
      </c>
      <c r="I50" s="16">
        <v>43548646</v>
      </c>
      <c r="J50" s="16">
        <v>0</v>
      </c>
      <c r="K50" s="16">
        <v>0</v>
      </c>
      <c r="L50" s="16">
        <v>0</v>
      </c>
      <c r="M50" s="16">
        <v>0</v>
      </c>
      <c r="N50" s="16">
        <v>43548646</v>
      </c>
      <c r="O50" s="17">
        <f t="shared" si="0"/>
        <v>0</v>
      </c>
    </row>
    <row r="51" spans="1:15" ht="15" x14ac:dyDescent="0.25">
      <c r="A51" s="18" t="s">
        <v>162</v>
      </c>
      <c r="B51" s="39" t="s">
        <v>117</v>
      </c>
      <c r="C51" s="19" t="s">
        <v>78</v>
      </c>
      <c r="D51" s="20">
        <v>43548646</v>
      </c>
      <c r="E51" s="20">
        <v>0</v>
      </c>
      <c r="F51" s="20">
        <v>0</v>
      </c>
      <c r="G51" s="20">
        <v>0</v>
      </c>
      <c r="H51" s="20">
        <v>0</v>
      </c>
      <c r="I51" s="20">
        <v>43548646</v>
      </c>
      <c r="J51" s="20">
        <v>0</v>
      </c>
      <c r="K51" s="20">
        <v>0</v>
      </c>
      <c r="L51" s="20">
        <v>0</v>
      </c>
      <c r="M51" s="20">
        <v>0</v>
      </c>
      <c r="N51" s="20">
        <v>43548646</v>
      </c>
      <c r="O51" s="17">
        <f t="shared" si="0"/>
        <v>0</v>
      </c>
    </row>
    <row r="52" spans="1:15" ht="15" x14ac:dyDescent="0.25">
      <c r="A52" s="14" t="s">
        <v>79</v>
      </c>
      <c r="B52" s="14" t="s">
        <v>176</v>
      </c>
      <c r="C52" s="15" t="s">
        <v>80</v>
      </c>
      <c r="D52" s="16">
        <v>0</v>
      </c>
      <c r="E52" s="16">
        <v>3393335</v>
      </c>
      <c r="F52" s="16">
        <v>0</v>
      </c>
      <c r="G52" s="16">
        <v>0</v>
      </c>
      <c r="H52" s="16">
        <v>0</v>
      </c>
      <c r="I52" s="16">
        <v>3393335</v>
      </c>
      <c r="J52" s="16">
        <v>3393335</v>
      </c>
      <c r="K52" s="16">
        <v>3393335</v>
      </c>
      <c r="L52" s="16">
        <v>0</v>
      </c>
      <c r="M52" s="16">
        <v>0</v>
      </c>
      <c r="N52" s="16">
        <v>0</v>
      </c>
      <c r="O52" s="17">
        <f t="shared" si="0"/>
        <v>1</v>
      </c>
    </row>
    <row r="53" spans="1:15" ht="15" x14ac:dyDescent="0.25">
      <c r="A53" s="14" t="s">
        <v>81</v>
      </c>
      <c r="B53" s="14" t="s">
        <v>176</v>
      </c>
      <c r="C53" s="15" t="s">
        <v>82</v>
      </c>
      <c r="D53" s="16">
        <v>0</v>
      </c>
      <c r="E53" s="16">
        <v>3393335</v>
      </c>
      <c r="F53" s="16">
        <v>0</v>
      </c>
      <c r="G53" s="16">
        <v>0</v>
      </c>
      <c r="H53" s="16">
        <v>0</v>
      </c>
      <c r="I53" s="16">
        <v>3393335</v>
      </c>
      <c r="J53" s="16">
        <v>3393335</v>
      </c>
      <c r="K53" s="16">
        <v>3393335</v>
      </c>
      <c r="L53" s="16">
        <v>0</v>
      </c>
      <c r="M53" s="16">
        <v>0</v>
      </c>
      <c r="N53" s="16">
        <v>0</v>
      </c>
      <c r="O53" s="17">
        <f t="shared" si="0"/>
        <v>1</v>
      </c>
    </row>
    <row r="54" spans="1:15" ht="15" x14ac:dyDescent="0.25">
      <c r="A54" s="14" t="s">
        <v>83</v>
      </c>
      <c r="B54" s="14" t="s">
        <v>176</v>
      </c>
      <c r="C54" s="15" t="s">
        <v>84</v>
      </c>
      <c r="D54" s="16">
        <v>0</v>
      </c>
      <c r="E54" s="16">
        <v>3393335</v>
      </c>
      <c r="F54" s="16">
        <v>0</v>
      </c>
      <c r="G54" s="16">
        <v>0</v>
      </c>
      <c r="H54" s="16">
        <v>0</v>
      </c>
      <c r="I54" s="16">
        <v>3393335</v>
      </c>
      <c r="J54" s="16">
        <v>3393335</v>
      </c>
      <c r="K54" s="16">
        <v>3393335</v>
      </c>
      <c r="L54" s="16">
        <v>0</v>
      </c>
      <c r="M54" s="16">
        <v>0</v>
      </c>
      <c r="N54" s="16">
        <v>0</v>
      </c>
      <c r="O54" s="17">
        <f t="shared" si="0"/>
        <v>1</v>
      </c>
    </row>
    <row r="55" spans="1:15" ht="25.5" x14ac:dyDescent="0.25">
      <c r="A55" s="18" t="s">
        <v>163</v>
      </c>
      <c r="B55" s="39" t="s">
        <v>115</v>
      </c>
      <c r="C55" s="19" t="s">
        <v>85</v>
      </c>
      <c r="D55" s="20">
        <v>0</v>
      </c>
      <c r="E55" s="20">
        <v>3393335</v>
      </c>
      <c r="F55" s="20">
        <v>0</v>
      </c>
      <c r="G55" s="20">
        <v>0</v>
      </c>
      <c r="H55" s="20">
        <v>0</v>
      </c>
      <c r="I55" s="20">
        <v>3393335</v>
      </c>
      <c r="J55" s="20">
        <v>3393335</v>
      </c>
      <c r="K55" s="20">
        <v>3393335</v>
      </c>
      <c r="L55" s="20">
        <v>0</v>
      </c>
      <c r="M55" s="20">
        <v>0</v>
      </c>
      <c r="N55" s="20">
        <v>0</v>
      </c>
      <c r="O55" s="17">
        <f t="shared" si="0"/>
        <v>1</v>
      </c>
    </row>
    <row r="56" spans="1:15" ht="15" x14ac:dyDescent="0.25">
      <c r="A56" s="14" t="s">
        <v>86</v>
      </c>
      <c r="B56" s="14" t="s">
        <v>176</v>
      </c>
      <c r="C56" s="15" t="s">
        <v>3</v>
      </c>
      <c r="D56" s="16">
        <v>23579337650</v>
      </c>
      <c r="E56" s="16">
        <v>42882770968</v>
      </c>
      <c r="F56" s="16">
        <v>0</v>
      </c>
      <c r="G56" s="16">
        <v>0</v>
      </c>
      <c r="H56" s="16">
        <v>0</v>
      </c>
      <c r="I56" s="16">
        <v>66462108618</v>
      </c>
      <c r="J56" s="16">
        <v>64735907051</v>
      </c>
      <c r="K56" s="16">
        <v>63916938629</v>
      </c>
      <c r="L56" s="16">
        <v>20907322445.75</v>
      </c>
      <c r="M56" s="16">
        <v>18307044447.75</v>
      </c>
      <c r="N56" s="16">
        <v>1726201567</v>
      </c>
      <c r="O56" s="17">
        <f t="shared" si="0"/>
        <v>0.97402728256905635</v>
      </c>
    </row>
    <row r="57" spans="1:15" ht="15" x14ac:dyDescent="0.25">
      <c r="A57" s="14" t="s">
        <v>87</v>
      </c>
      <c r="B57" s="14" t="s">
        <v>176</v>
      </c>
      <c r="C57" s="15" t="s">
        <v>4</v>
      </c>
      <c r="D57" s="16">
        <v>23579337650</v>
      </c>
      <c r="E57" s="16">
        <v>30831695798</v>
      </c>
      <c r="F57" s="16">
        <v>0</v>
      </c>
      <c r="G57" s="16">
        <v>0</v>
      </c>
      <c r="H57" s="16">
        <v>0</v>
      </c>
      <c r="I57" s="16">
        <v>54411033448</v>
      </c>
      <c r="J57" s="16">
        <v>52758210387</v>
      </c>
      <c r="K57" s="16">
        <v>51939241965</v>
      </c>
      <c r="L57" s="16">
        <v>16526745478.75</v>
      </c>
      <c r="M57" s="16">
        <v>13926467480.75</v>
      </c>
      <c r="N57" s="16">
        <v>1652823061</v>
      </c>
      <c r="O57" s="17">
        <f t="shared" si="0"/>
        <v>0.96962338415094462</v>
      </c>
    </row>
    <row r="58" spans="1:15" ht="15" x14ac:dyDescent="0.25">
      <c r="A58" s="14" t="s">
        <v>88</v>
      </c>
      <c r="B58" s="14" t="s">
        <v>176</v>
      </c>
      <c r="C58" s="15" t="s">
        <v>89</v>
      </c>
      <c r="D58" s="16">
        <v>23579337650</v>
      </c>
      <c r="E58" s="16">
        <v>30831695798</v>
      </c>
      <c r="F58" s="16">
        <v>0</v>
      </c>
      <c r="G58" s="16">
        <v>0</v>
      </c>
      <c r="H58" s="16">
        <v>0</v>
      </c>
      <c r="I58" s="16">
        <v>54411033448</v>
      </c>
      <c r="J58" s="16">
        <v>52758210387</v>
      </c>
      <c r="K58" s="16">
        <v>51939241965</v>
      </c>
      <c r="L58" s="16">
        <v>16526745478.75</v>
      </c>
      <c r="M58" s="16">
        <v>13926467480.75</v>
      </c>
      <c r="N58" s="16">
        <v>1652823061</v>
      </c>
      <c r="O58" s="17">
        <f t="shared" si="0"/>
        <v>0.96962338415094462</v>
      </c>
    </row>
    <row r="59" spans="1:15" ht="38.25" x14ac:dyDescent="0.25">
      <c r="A59" s="18" t="s">
        <v>164</v>
      </c>
      <c r="B59" s="39" t="s">
        <v>118</v>
      </c>
      <c r="C59" s="19" t="s">
        <v>90</v>
      </c>
      <c r="D59" s="20">
        <v>5691235616</v>
      </c>
      <c r="E59" s="20">
        <v>0</v>
      </c>
      <c r="F59" s="20">
        <v>0</v>
      </c>
      <c r="G59" s="20">
        <v>0</v>
      </c>
      <c r="H59" s="20">
        <v>0</v>
      </c>
      <c r="I59" s="20">
        <v>5691235616</v>
      </c>
      <c r="J59" s="20">
        <v>5433080279</v>
      </c>
      <c r="K59" s="20">
        <v>5433080279</v>
      </c>
      <c r="L59" s="20">
        <v>2716540140</v>
      </c>
      <c r="M59" s="20">
        <v>1811026760</v>
      </c>
      <c r="N59" s="20">
        <v>258155337</v>
      </c>
      <c r="O59" s="17">
        <f t="shared" si="0"/>
        <v>0.95463984371438826</v>
      </c>
    </row>
    <row r="60" spans="1:15" ht="25.5" x14ac:dyDescent="0.25">
      <c r="A60" s="18" t="s">
        <v>165</v>
      </c>
      <c r="B60" s="39" t="s">
        <v>119</v>
      </c>
      <c r="C60" s="19" t="s">
        <v>91</v>
      </c>
      <c r="D60" s="20">
        <v>262908960</v>
      </c>
      <c r="E60" s="20">
        <v>179350000</v>
      </c>
      <c r="F60" s="20">
        <v>0</v>
      </c>
      <c r="G60" s="20">
        <v>0</v>
      </c>
      <c r="H60" s="20">
        <v>0</v>
      </c>
      <c r="I60" s="20">
        <v>442258960</v>
      </c>
      <c r="J60" s="20">
        <v>438671960</v>
      </c>
      <c r="K60" s="20">
        <v>438671960</v>
      </c>
      <c r="L60" s="20">
        <v>194332350</v>
      </c>
      <c r="M60" s="20">
        <v>194332350</v>
      </c>
      <c r="N60" s="20">
        <v>3587000</v>
      </c>
      <c r="O60" s="17">
        <f t="shared" si="0"/>
        <v>0.99188936726120824</v>
      </c>
    </row>
    <row r="61" spans="1:15" ht="38.25" x14ac:dyDescent="0.25">
      <c r="A61" s="18" t="s">
        <v>166</v>
      </c>
      <c r="B61" s="39" t="s">
        <v>120</v>
      </c>
      <c r="C61" s="19" t="s">
        <v>92</v>
      </c>
      <c r="D61" s="20">
        <v>12097063308</v>
      </c>
      <c r="E61" s="20">
        <v>0</v>
      </c>
      <c r="F61" s="20">
        <v>0</v>
      </c>
      <c r="G61" s="20">
        <v>0</v>
      </c>
      <c r="H61" s="20">
        <v>0</v>
      </c>
      <c r="I61" s="20">
        <v>12097063308</v>
      </c>
      <c r="J61" s="20">
        <v>11802333562</v>
      </c>
      <c r="K61" s="20">
        <v>11802333562</v>
      </c>
      <c r="L61" s="20">
        <v>3165001348</v>
      </c>
      <c r="M61" s="20">
        <v>1891936101</v>
      </c>
      <c r="N61" s="20">
        <v>294729746</v>
      </c>
      <c r="O61" s="17">
        <f t="shared" si="0"/>
        <v>0.97563625662725184</v>
      </c>
    </row>
    <row r="62" spans="1:15" ht="51" x14ac:dyDescent="0.25">
      <c r="A62" s="18" t="s">
        <v>167</v>
      </c>
      <c r="B62" s="39" t="s">
        <v>121</v>
      </c>
      <c r="C62" s="19" t="s">
        <v>93</v>
      </c>
      <c r="D62" s="20">
        <v>5528129766</v>
      </c>
      <c r="E62" s="20">
        <v>0</v>
      </c>
      <c r="F62" s="20">
        <v>0</v>
      </c>
      <c r="G62" s="20">
        <v>0</v>
      </c>
      <c r="H62" s="20">
        <v>0</v>
      </c>
      <c r="I62" s="20">
        <v>5528129766</v>
      </c>
      <c r="J62" s="20">
        <v>5403606137</v>
      </c>
      <c r="K62" s="20">
        <v>5403606137</v>
      </c>
      <c r="L62" s="20">
        <v>4052704602.75</v>
      </c>
      <c r="M62" s="20">
        <v>3948075602.75</v>
      </c>
      <c r="N62" s="20">
        <v>124523629</v>
      </c>
      <c r="O62" s="17">
        <f t="shared" si="0"/>
        <v>0.97747454667836031</v>
      </c>
    </row>
    <row r="63" spans="1:15" ht="38.25" x14ac:dyDescent="0.25">
      <c r="A63" s="18" t="s">
        <v>168</v>
      </c>
      <c r="B63" s="39" t="s">
        <v>122</v>
      </c>
      <c r="C63" s="19" t="s">
        <v>94</v>
      </c>
      <c r="D63" s="20">
        <v>0</v>
      </c>
      <c r="E63" s="20">
        <v>10895924150</v>
      </c>
      <c r="F63" s="20">
        <v>0</v>
      </c>
      <c r="G63" s="20">
        <v>0</v>
      </c>
      <c r="H63" s="20">
        <v>0</v>
      </c>
      <c r="I63" s="20">
        <v>10895924150</v>
      </c>
      <c r="J63" s="20">
        <v>10458664252</v>
      </c>
      <c r="K63" s="20">
        <v>10456674219</v>
      </c>
      <c r="L63" s="20">
        <v>372711863</v>
      </c>
      <c r="M63" s="20">
        <v>372711863</v>
      </c>
      <c r="N63" s="20">
        <v>437259898</v>
      </c>
      <c r="O63" s="17">
        <f t="shared" si="0"/>
        <v>0.9598694069470004</v>
      </c>
    </row>
    <row r="64" spans="1:15" ht="51" x14ac:dyDescent="0.25">
      <c r="A64" s="18" t="s">
        <v>169</v>
      </c>
      <c r="B64" s="39" t="s">
        <v>123</v>
      </c>
      <c r="C64" s="19" t="s">
        <v>95</v>
      </c>
      <c r="D64" s="20">
        <v>0</v>
      </c>
      <c r="E64" s="20">
        <v>588965277</v>
      </c>
      <c r="F64" s="20">
        <v>0</v>
      </c>
      <c r="G64" s="20">
        <v>0</v>
      </c>
      <c r="H64" s="20">
        <v>0</v>
      </c>
      <c r="I64" s="20">
        <v>588965277</v>
      </c>
      <c r="J64" s="20">
        <v>551939105</v>
      </c>
      <c r="K64" s="20">
        <v>551939105</v>
      </c>
      <c r="L64" s="20">
        <v>317263466</v>
      </c>
      <c r="M64" s="20">
        <v>315599466</v>
      </c>
      <c r="N64" s="20">
        <v>37026172</v>
      </c>
      <c r="O64" s="17">
        <f t="shared" si="0"/>
        <v>0.93713352306845754</v>
      </c>
    </row>
    <row r="65" spans="1:15" ht="38.25" x14ac:dyDescent="0.25">
      <c r="A65" s="18" t="s">
        <v>170</v>
      </c>
      <c r="B65" s="39" t="s">
        <v>124</v>
      </c>
      <c r="C65" s="19" t="s">
        <v>96</v>
      </c>
      <c r="D65" s="20">
        <v>0</v>
      </c>
      <c r="E65" s="20">
        <v>10082762744</v>
      </c>
      <c r="F65" s="20">
        <v>0</v>
      </c>
      <c r="G65" s="20">
        <v>0</v>
      </c>
      <c r="H65" s="20">
        <v>0</v>
      </c>
      <c r="I65" s="20">
        <v>10082762744</v>
      </c>
      <c r="J65" s="20">
        <v>9766915317</v>
      </c>
      <c r="K65" s="20">
        <v>9759277121</v>
      </c>
      <c r="L65" s="20">
        <v>4967035072</v>
      </c>
      <c r="M65" s="20">
        <v>4967035072</v>
      </c>
      <c r="N65" s="20">
        <v>315847427</v>
      </c>
      <c r="O65" s="17">
        <f t="shared" si="0"/>
        <v>0.96867451560456952</v>
      </c>
    </row>
    <row r="66" spans="1:15" ht="25.5" x14ac:dyDescent="0.25">
      <c r="A66" s="18" t="s">
        <v>171</v>
      </c>
      <c r="B66" s="39" t="s">
        <v>125</v>
      </c>
      <c r="C66" s="19" t="s">
        <v>97</v>
      </c>
      <c r="D66" s="20">
        <v>0</v>
      </c>
      <c r="E66" s="20">
        <v>845981633</v>
      </c>
      <c r="F66" s="20">
        <v>0</v>
      </c>
      <c r="G66" s="20">
        <v>0</v>
      </c>
      <c r="H66" s="20">
        <v>0</v>
      </c>
      <c r="I66" s="20">
        <v>845981633</v>
      </c>
      <c r="J66" s="20">
        <v>829062000</v>
      </c>
      <c r="K66" s="20">
        <v>829056439</v>
      </c>
      <c r="L66" s="20">
        <v>741156637</v>
      </c>
      <c r="M66" s="20">
        <v>425750266</v>
      </c>
      <c r="N66" s="20">
        <v>16919633</v>
      </c>
      <c r="O66" s="17">
        <f t="shared" si="0"/>
        <v>0.97999999959810002</v>
      </c>
    </row>
    <row r="67" spans="1:15" ht="38.25" x14ac:dyDescent="0.25">
      <c r="A67" s="18" t="s">
        <v>172</v>
      </c>
      <c r="B67" s="39" t="s">
        <v>126</v>
      </c>
      <c r="C67" s="19" t="s">
        <v>106</v>
      </c>
      <c r="D67" s="20">
        <v>0</v>
      </c>
      <c r="E67" s="20">
        <v>8238711994</v>
      </c>
      <c r="F67" s="20">
        <v>0</v>
      </c>
      <c r="G67" s="20">
        <v>0</v>
      </c>
      <c r="H67" s="20">
        <v>0</v>
      </c>
      <c r="I67" s="20">
        <v>8238711994</v>
      </c>
      <c r="J67" s="20">
        <v>8073937775</v>
      </c>
      <c r="K67" s="20">
        <v>7264603143</v>
      </c>
      <c r="L67" s="20">
        <v>0</v>
      </c>
      <c r="M67" s="20">
        <v>0</v>
      </c>
      <c r="N67" s="20">
        <v>164774219</v>
      </c>
      <c r="O67" s="17">
        <f t="shared" si="0"/>
        <v>0.98000000253437669</v>
      </c>
    </row>
    <row r="68" spans="1:15" ht="15" x14ac:dyDescent="0.25">
      <c r="A68" s="14" t="s">
        <v>98</v>
      </c>
      <c r="B68" s="14" t="s">
        <v>176</v>
      </c>
      <c r="C68" s="15" t="s">
        <v>99</v>
      </c>
      <c r="D68" s="16">
        <v>0</v>
      </c>
      <c r="E68" s="16">
        <v>12051075170</v>
      </c>
      <c r="F68" s="16">
        <v>0</v>
      </c>
      <c r="G68" s="16">
        <v>0</v>
      </c>
      <c r="H68" s="16">
        <v>0</v>
      </c>
      <c r="I68" s="16">
        <v>12051075170</v>
      </c>
      <c r="J68" s="16">
        <v>11977696664</v>
      </c>
      <c r="K68" s="16">
        <v>11977696664</v>
      </c>
      <c r="L68" s="16">
        <v>4380576967</v>
      </c>
      <c r="M68" s="16">
        <v>4380576967</v>
      </c>
      <c r="N68" s="16">
        <v>73378506</v>
      </c>
      <c r="O68" s="17">
        <f>+J68/I68</f>
        <v>0.99391104071919911</v>
      </c>
    </row>
    <row r="69" spans="1:15" ht="15" x14ac:dyDescent="0.25">
      <c r="A69" s="14" t="s">
        <v>100</v>
      </c>
      <c r="B69" s="14" t="s">
        <v>176</v>
      </c>
      <c r="C69" s="15" t="s">
        <v>101</v>
      </c>
      <c r="D69" s="16">
        <v>0</v>
      </c>
      <c r="E69" s="16">
        <v>12051075170</v>
      </c>
      <c r="F69" s="16">
        <v>0</v>
      </c>
      <c r="G69" s="16">
        <v>0</v>
      </c>
      <c r="H69" s="16">
        <v>0</v>
      </c>
      <c r="I69" s="16">
        <v>12051075170</v>
      </c>
      <c r="J69" s="16">
        <v>11977696664</v>
      </c>
      <c r="K69" s="16">
        <v>11977696664</v>
      </c>
      <c r="L69" s="16">
        <v>4380576967</v>
      </c>
      <c r="M69" s="16">
        <v>4380576967</v>
      </c>
      <c r="N69" s="16">
        <v>73378506</v>
      </c>
      <c r="O69" s="17">
        <f>+J69/I69</f>
        <v>0.99391104071919911</v>
      </c>
    </row>
    <row r="70" spans="1:15" ht="25.5" x14ac:dyDescent="0.25">
      <c r="A70" s="18" t="s">
        <v>174</v>
      </c>
      <c r="B70" s="39" t="s">
        <v>118</v>
      </c>
      <c r="C70" s="19" t="s">
        <v>5</v>
      </c>
      <c r="D70" s="20">
        <v>0</v>
      </c>
      <c r="E70" s="20">
        <v>1621075170</v>
      </c>
      <c r="F70" s="20">
        <v>0</v>
      </c>
      <c r="G70" s="20">
        <v>0</v>
      </c>
      <c r="H70" s="20">
        <v>0</v>
      </c>
      <c r="I70" s="20">
        <v>1621075170</v>
      </c>
      <c r="J70" s="20">
        <v>1547696664</v>
      </c>
      <c r="K70" s="20">
        <v>1547696664</v>
      </c>
      <c r="L70" s="20">
        <v>1547696664</v>
      </c>
      <c r="M70" s="20">
        <v>1547696664</v>
      </c>
      <c r="N70" s="20">
        <v>73378506</v>
      </c>
      <c r="O70" s="17">
        <f>+J70/I70</f>
        <v>0.95473466785627226</v>
      </c>
    </row>
    <row r="71" spans="1:15" ht="38.25" x14ac:dyDescent="0.25">
      <c r="A71" s="18" t="s">
        <v>175</v>
      </c>
      <c r="B71" s="39" t="s">
        <v>122</v>
      </c>
      <c r="C71" s="19" t="s">
        <v>102</v>
      </c>
      <c r="D71" s="20">
        <v>0</v>
      </c>
      <c r="E71" s="20">
        <v>10430000000</v>
      </c>
      <c r="F71" s="20">
        <v>0</v>
      </c>
      <c r="G71" s="20">
        <v>0</v>
      </c>
      <c r="H71" s="20">
        <v>0</v>
      </c>
      <c r="I71" s="20">
        <v>10430000000</v>
      </c>
      <c r="J71" s="20">
        <v>10430000000</v>
      </c>
      <c r="K71" s="20">
        <v>10430000000</v>
      </c>
      <c r="L71" s="20">
        <v>2832880303</v>
      </c>
      <c r="M71" s="20">
        <v>2832880303</v>
      </c>
      <c r="N71" s="20">
        <v>0</v>
      </c>
      <c r="O71" s="17">
        <f>+J71/I71</f>
        <v>1</v>
      </c>
    </row>
    <row r="72" spans="1:15" ht="12.75" customHeight="1" x14ac:dyDescent="0.25">
      <c r="B72" s="40"/>
    </row>
    <row r="73" spans="1:15" ht="12.75" customHeight="1" x14ac:dyDescent="0.25">
      <c r="D73" s="34">
        <f>SUBTOTAL(9,D3:D72)</f>
        <v>126454530205</v>
      </c>
      <c r="E73" s="34">
        <f t="shared" ref="E73:O73" si="1">SUBTOTAL(9,E3:E72)</f>
        <v>237929985449.45001</v>
      </c>
      <c r="F73" s="34">
        <f t="shared" si="1"/>
        <v>23266498945</v>
      </c>
      <c r="G73" s="34">
        <f t="shared" si="1"/>
        <v>245725875</v>
      </c>
      <c r="H73" s="34">
        <f t="shared" si="1"/>
        <v>245725875</v>
      </c>
      <c r="I73" s="34">
        <f t="shared" si="1"/>
        <v>341118016709.45001</v>
      </c>
      <c r="J73" s="34">
        <f t="shared" si="1"/>
        <v>328142961495</v>
      </c>
      <c r="K73" s="34">
        <f t="shared" si="1"/>
        <v>324043119385</v>
      </c>
      <c r="L73" s="34">
        <f t="shared" si="1"/>
        <v>108281483556.25</v>
      </c>
      <c r="M73" s="34">
        <f t="shared" si="1"/>
        <v>95258593566.25</v>
      </c>
      <c r="N73" s="34">
        <f t="shared" si="1"/>
        <v>12975055214.450001</v>
      </c>
      <c r="O73" s="34">
        <f t="shared" si="1"/>
        <v>38.286379161147224</v>
      </c>
    </row>
    <row r="74" spans="1:15" ht="12.75" customHeight="1" x14ac:dyDescent="0.25">
      <c r="D74" s="9">
        <v>25290906041</v>
      </c>
      <c r="E74" s="9">
        <v>47585997089.889999</v>
      </c>
      <c r="F74" s="9">
        <v>4653299789</v>
      </c>
      <c r="G74" s="9">
        <v>49145175</v>
      </c>
      <c r="H74" s="9">
        <v>49145175</v>
      </c>
      <c r="I74" s="9">
        <v>68223603341.889999</v>
      </c>
      <c r="J74" s="9">
        <v>65628592299</v>
      </c>
      <c r="K74" s="9">
        <v>64808623877</v>
      </c>
      <c r="L74" s="9">
        <v>21656296711.25</v>
      </c>
      <c r="M74" s="9">
        <v>19051718713.25</v>
      </c>
      <c r="N74" s="9">
        <v>2595011042.8899999</v>
      </c>
      <c r="O74" s="9">
        <v>0.96196314888432999</v>
      </c>
    </row>
    <row r="76" spans="1:15" ht="12.75" customHeight="1" x14ac:dyDescent="0.25">
      <c r="D76" s="9" t="b">
        <f>+D73=D74</f>
        <v>0</v>
      </c>
      <c r="E76" s="9" t="b">
        <f t="shared" ref="E76:O76" si="2">+E73=E74</f>
        <v>0</v>
      </c>
      <c r="F76" s="9" t="b">
        <f t="shared" si="2"/>
        <v>0</v>
      </c>
      <c r="G76" s="9" t="b">
        <f t="shared" si="2"/>
        <v>0</v>
      </c>
      <c r="H76" s="9" t="b">
        <f t="shared" si="2"/>
        <v>0</v>
      </c>
      <c r="I76" s="9" t="b">
        <f t="shared" si="2"/>
        <v>0</v>
      </c>
      <c r="J76" s="9" t="b">
        <f t="shared" si="2"/>
        <v>0</v>
      </c>
      <c r="K76" s="9" t="b">
        <f t="shared" si="2"/>
        <v>0</v>
      </c>
      <c r="L76" s="9" t="b">
        <f t="shared" si="2"/>
        <v>0</v>
      </c>
      <c r="M76" s="9" t="b">
        <f t="shared" si="2"/>
        <v>0</v>
      </c>
      <c r="N76" s="9" t="b">
        <f t="shared" si="2"/>
        <v>0</v>
      </c>
      <c r="O76" s="9" t="b">
        <f t="shared" si="2"/>
        <v>0</v>
      </c>
    </row>
  </sheetData>
  <mergeCells count="1">
    <mergeCell ref="A1:N1"/>
  </mergeCells>
  <pageMargins left="0.23622047244094491" right="0.23622047244094491" top="0.74803149606299213" bottom="0.74803149606299213" header="0.31496062992125984" footer="0.31496062992125984"/>
  <pageSetup paperSize="14" scale="52" fitToWidth="2" fitToHeight="2" orientation="landscape" r:id="rId1"/>
  <headerFooter alignWithMargins="0"/>
  <rowBreaks count="1" manualBreakCount="1">
    <brk id="6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71"/>
  <sheetViews>
    <sheetView workbookViewId="0">
      <selection activeCell="F6" sqref="F6"/>
    </sheetView>
  </sheetViews>
  <sheetFormatPr baseColWidth="10" defaultColWidth="6.85546875" defaultRowHeight="12.75" x14ac:dyDescent="0.2"/>
  <cols>
    <col min="1" max="1" width="13.5703125" style="1" bestFit="1" customWidth="1"/>
    <col min="2" max="2" width="11.5703125" style="1" customWidth="1"/>
    <col min="3" max="3" width="46" style="8" customWidth="1"/>
    <col min="4" max="13" width="20" style="1" customWidth="1"/>
    <col min="14" max="14" width="17.85546875" style="1" bestFit="1" customWidth="1"/>
    <col min="15" max="15" width="13.140625" style="1" bestFit="1" customWidth="1"/>
    <col min="16" max="16384" width="6.85546875" style="1"/>
  </cols>
  <sheetData>
    <row r="1" spans="1:15" ht="15" x14ac:dyDescent="0.2">
      <c r="A1" s="42" t="s">
        <v>107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30" x14ac:dyDescent="0.2">
      <c r="A2" s="36" t="s">
        <v>6</v>
      </c>
      <c r="B2" s="36" t="s">
        <v>177</v>
      </c>
      <c r="C2" s="37" t="s">
        <v>0</v>
      </c>
      <c r="D2" s="36" t="s">
        <v>1</v>
      </c>
      <c r="E2" s="36" t="s">
        <v>2</v>
      </c>
      <c r="F2" s="36" t="s">
        <v>7</v>
      </c>
      <c r="G2" s="36" t="s">
        <v>8</v>
      </c>
      <c r="H2" s="37" t="s">
        <v>108</v>
      </c>
      <c r="I2" s="37" t="s">
        <v>109</v>
      </c>
      <c r="J2" s="36" t="s">
        <v>10</v>
      </c>
      <c r="K2" s="36" t="s">
        <v>11</v>
      </c>
      <c r="L2" s="36" t="s">
        <v>12</v>
      </c>
      <c r="M2" s="36" t="s">
        <v>13</v>
      </c>
      <c r="N2" s="37" t="s">
        <v>105</v>
      </c>
      <c r="O2" s="38" t="s">
        <v>14</v>
      </c>
    </row>
    <row r="3" spans="1:15" ht="15" x14ac:dyDescent="0.2">
      <c r="A3" s="25" t="s">
        <v>15</v>
      </c>
      <c r="B3" s="25" t="s">
        <v>176</v>
      </c>
      <c r="C3" s="26" t="s">
        <v>16</v>
      </c>
      <c r="D3" s="27">
        <v>25290906041</v>
      </c>
      <c r="E3" s="27">
        <v>48252315006.889999</v>
      </c>
      <c r="F3" s="27">
        <v>4653299789</v>
      </c>
      <c r="G3" s="27">
        <v>49145175</v>
      </c>
      <c r="H3" s="27">
        <v>49145175</v>
      </c>
      <c r="I3" s="27">
        <v>68889921258.889999</v>
      </c>
      <c r="J3" s="27">
        <v>66639687853.980003</v>
      </c>
      <c r="K3" s="27">
        <v>66628324431.980003</v>
      </c>
      <c r="L3" s="27">
        <v>34305888414.73</v>
      </c>
      <c r="M3" s="27">
        <v>27310744490.73</v>
      </c>
      <c r="N3" s="27">
        <v>2250233404.9099998</v>
      </c>
      <c r="O3" s="28">
        <f>+J3/I3</f>
        <v>0.96733581104769206</v>
      </c>
    </row>
    <row r="4" spans="1:15" ht="15" x14ac:dyDescent="0.2">
      <c r="A4" s="25" t="s">
        <v>17</v>
      </c>
      <c r="B4" s="25" t="s">
        <v>176</v>
      </c>
      <c r="C4" s="26" t="s">
        <v>18</v>
      </c>
      <c r="D4" s="27">
        <v>1668019745</v>
      </c>
      <c r="E4" s="27">
        <v>4699832786.8900003</v>
      </c>
      <c r="F4" s="27">
        <v>4653299789</v>
      </c>
      <c r="G4" s="27">
        <v>49145175</v>
      </c>
      <c r="H4" s="27">
        <v>49145175</v>
      </c>
      <c r="I4" s="27">
        <v>1714552742.8900001</v>
      </c>
      <c r="J4" s="27">
        <v>961375390.98000002</v>
      </c>
      <c r="K4" s="27">
        <v>960375390.98000002</v>
      </c>
      <c r="L4" s="27">
        <v>853699627.98000002</v>
      </c>
      <c r="M4" s="27">
        <v>852676627.98000002</v>
      </c>
      <c r="N4" s="27">
        <v>753177351.90999997</v>
      </c>
      <c r="O4" s="28">
        <f t="shared" ref="O4:O67" si="0">+J4/I4</f>
        <v>0.56071497069231813</v>
      </c>
    </row>
    <row r="5" spans="1:15" ht="15" x14ac:dyDescent="0.2">
      <c r="A5" s="25" t="s">
        <v>19</v>
      </c>
      <c r="B5" s="25" t="s">
        <v>176</v>
      </c>
      <c r="C5" s="26" t="s">
        <v>20</v>
      </c>
      <c r="D5" s="27">
        <v>1517013115</v>
      </c>
      <c r="E5" s="27">
        <v>4699832786.8900003</v>
      </c>
      <c r="F5" s="27">
        <v>4653299789</v>
      </c>
      <c r="G5" s="27">
        <v>0</v>
      </c>
      <c r="H5" s="27">
        <v>15595657</v>
      </c>
      <c r="I5" s="27">
        <v>1547950455.8900001</v>
      </c>
      <c r="J5" s="27">
        <v>842165755</v>
      </c>
      <c r="K5" s="27">
        <v>842165755</v>
      </c>
      <c r="L5" s="27">
        <v>740644354</v>
      </c>
      <c r="M5" s="27">
        <v>740644354</v>
      </c>
      <c r="N5" s="27">
        <v>705784700.88999999</v>
      </c>
      <c r="O5" s="28">
        <f t="shared" si="0"/>
        <v>0.54405213797091045</v>
      </c>
    </row>
    <row r="6" spans="1:15" ht="15" x14ac:dyDescent="0.2">
      <c r="A6" s="25" t="s">
        <v>21</v>
      </c>
      <c r="B6" s="25" t="s">
        <v>176</v>
      </c>
      <c r="C6" s="26" t="s">
        <v>22</v>
      </c>
      <c r="D6" s="27">
        <v>1092801908</v>
      </c>
      <c r="E6" s="27">
        <v>4699832786.8900003</v>
      </c>
      <c r="F6" s="27">
        <v>4653299789</v>
      </c>
      <c r="G6" s="27">
        <v>0</v>
      </c>
      <c r="H6" s="27">
        <v>15595657</v>
      </c>
      <c r="I6" s="27">
        <v>1123739248.8900001</v>
      </c>
      <c r="J6" s="27">
        <v>564117505</v>
      </c>
      <c r="K6" s="27">
        <v>564117505</v>
      </c>
      <c r="L6" s="27">
        <v>564117505</v>
      </c>
      <c r="M6" s="27">
        <v>564117505</v>
      </c>
      <c r="N6" s="27">
        <v>559621743.88999999</v>
      </c>
      <c r="O6" s="28">
        <f t="shared" si="0"/>
        <v>0.50200035778515373</v>
      </c>
    </row>
    <row r="7" spans="1:15" ht="14.25" x14ac:dyDescent="0.2">
      <c r="A7" s="29" t="s">
        <v>128</v>
      </c>
      <c r="B7" s="29" t="s">
        <v>115</v>
      </c>
      <c r="C7" s="30" t="s">
        <v>23</v>
      </c>
      <c r="D7" s="31">
        <v>765201366</v>
      </c>
      <c r="E7" s="31">
        <v>4653299789</v>
      </c>
      <c r="F7" s="31">
        <v>4653299789</v>
      </c>
      <c r="G7" s="31">
        <v>0</v>
      </c>
      <c r="H7" s="31">
        <v>0</v>
      </c>
      <c r="I7" s="31">
        <v>765201366</v>
      </c>
      <c r="J7" s="31">
        <v>422712160</v>
      </c>
      <c r="K7" s="31">
        <v>422712160</v>
      </c>
      <c r="L7" s="31">
        <v>422712160</v>
      </c>
      <c r="M7" s="31">
        <v>422712160</v>
      </c>
      <c r="N7" s="31">
        <v>342489206</v>
      </c>
      <c r="O7" s="32">
        <f t="shared" si="0"/>
        <v>0.55241950522079963</v>
      </c>
    </row>
    <row r="8" spans="1:15" ht="14.25" x14ac:dyDescent="0.2">
      <c r="A8" s="29" t="s">
        <v>129</v>
      </c>
      <c r="B8" s="29" t="s">
        <v>115</v>
      </c>
      <c r="C8" s="30" t="s">
        <v>24</v>
      </c>
      <c r="D8" s="31">
        <v>74264652</v>
      </c>
      <c r="E8" s="31">
        <v>0</v>
      </c>
      <c r="F8" s="31">
        <v>0</v>
      </c>
      <c r="G8" s="31">
        <v>0</v>
      </c>
      <c r="H8" s="31">
        <v>0</v>
      </c>
      <c r="I8" s="31">
        <v>74264652</v>
      </c>
      <c r="J8" s="31">
        <v>0</v>
      </c>
      <c r="K8" s="31">
        <v>0</v>
      </c>
      <c r="L8" s="31">
        <v>0</v>
      </c>
      <c r="M8" s="31">
        <v>0</v>
      </c>
      <c r="N8" s="31">
        <v>74264652</v>
      </c>
      <c r="O8" s="32">
        <f t="shared" si="0"/>
        <v>0</v>
      </c>
    </row>
    <row r="9" spans="1:15" ht="14.25" x14ac:dyDescent="0.2">
      <c r="A9" s="29" t="s">
        <v>130</v>
      </c>
      <c r="B9" s="29" t="s">
        <v>115</v>
      </c>
      <c r="C9" s="30" t="s">
        <v>25</v>
      </c>
      <c r="D9" s="31">
        <v>39004912</v>
      </c>
      <c r="E9" s="31">
        <v>0</v>
      </c>
      <c r="F9" s="31">
        <v>0</v>
      </c>
      <c r="G9" s="31">
        <v>0</v>
      </c>
      <c r="H9" s="31">
        <v>0</v>
      </c>
      <c r="I9" s="31">
        <v>39004912</v>
      </c>
      <c r="J9" s="31">
        <v>11529372</v>
      </c>
      <c r="K9" s="31">
        <v>11529372</v>
      </c>
      <c r="L9" s="31">
        <v>11529372</v>
      </c>
      <c r="M9" s="31">
        <v>11529372</v>
      </c>
      <c r="N9" s="31">
        <v>27475540</v>
      </c>
      <c r="O9" s="32">
        <f t="shared" si="0"/>
        <v>0.29558769418579894</v>
      </c>
    </row>
    <row r="10" spans="1:15" ht="14.25" x14ac:dyDescent="0.2">
      <c r="A10" s="29" t="s">
        <v>131</v>
      </c>
      <c r="B10" s="29" t="s">
        <v>115</v>
      </c>
      <c r="C10" s="30" t="s">
        <v>26</v>
      </c>
      <c r="D10" s="31">
        <v>42004911</v>
      </c>
      <c r="E10" s="31">
        <v>0</v>
      </c>
      <c r="F10" s="31">
        <v>0</v>
      </c>
      <c r="G10" s="31">
        <v>0</v>
      </c>
      <c r="H10" s="31">
        <v>0</v>
      </c>
      <c r="I10" s="31">
        <v>42004911</v>
      </c>
      <c r="J10" s="31">
        <v>16269597</v>
      </c>
      <c r="K10" s="31">
        <v>16269597</v>
      </c>
      <c r="L10" s="31">
        <v>16269597</v>
      </c>
      <c r="M10" s="31">
        <v>16269597</v>
      </c>
      <c r="N10" s="31">
        <v>25735314</v>
      </c>
      <c r="O10" s="32">
        <f t="shared" si="0"/>
        <v>0.38732606765908872</v>
      </c>
    </row>
    <row r="11" spans="1:15" ht="14.25" x14ac:dyDescent="0.2">
      <c r="A11" s="29" t="s">
        <v>132</v>
      </c>
      <c r="B11" s="29" t="s">
        <v>115</v>
      </c>
      <c r="C11" s="30" t="s">
        <v>27</v>
      </c>
      <c r="D11" s="31">
        <v>5117227</v>
      </c>
      <c r="E11" s="31">
        <v>0</v>
      </c>
      <c r="F11" s="31">
        <v>0</v>
      </c>
      <c r="G11" s="31">
        <v>0</v>
      </c>
      <c r="H11" s="31">
        <v>0</v>
      </c>
      <c r="I11" s="31">
        <v>5117227</v>
      </c>
      <c r="J11" s="31">
        <v>1436187</v>
      </c>
      <c r="K11" s="31">
        <v>1436187</v>
      </c>
      <c r="L11" s="31">
        <v>1436187</v>
      </c>
      <c r="M11" s="31">
        <v>1436187</v>
      </c>
      <c r="N11" s="31">
        <v>3681040</v>
      </c>
      <c r="O11" s="32">
        <f t="shared" si="0"/>
        <v>0.28065727785771472</v>
      </c>
    </row>
    <row r="12" spans="1:15" ht="14.25" x14ac:dyDescent="0.2">
      <c r="A12" s="29" t="s">
        <v>133</v>
      </c>
      <c r="B12" s="29" t="s">
        <v>115</v>
      </c>
      <c r="C12" s="30" t="s">
        <v>28</v>
      </c>
      <c r="D12" s="31">
        <v>24993693</v>
      </c>
      <c r="E12" s="31">
        <v>0</v>
      </c>
      <c r="F12" s="31">
        <v>0</v>
      </c>
      <c r="G12" s="31">
        <v>0</v>
      </c>
      <c r="H12" s="31">
        <v>0</v>
      </c>
      <c r="I12" s="31">
        <v>24993693</v>
      </c>
      <c r="J12" s="31">
        <v>13776512</v>
      </c>
      <c r="K12" s="31">
        <v>13776512</v>
      </c>
      <c r="L12" s="31">
        <v>13776512</v>
      </c>
      <c r="M12" s="31">
        <v>13776512</v>
      </c>
      <c r="N12" s="31">
        <v>11217181</v>
      </c>
      <c r="O12" s="32">
        <f t="shared" si="0"/>
        <v>0.55119953661909826</v>
      </c>
    </row>
    <row r="13" spans="1:15" ht="14.25" x14ac:dyDescent="0.2">
      <c r="A13" s="29" t="s">
        <v>134</v>
      </c>
      <c r="B13" s="29" t="s">
        <v>115</v>
      </c>
      <c r="C13" s="30" t="s">
        <v>29</v>
      </c>
      <c r="D13" s="31">
        <v>29800326</v>
      </c>
      <c r="E13" s="31">
        <v>0</v>
      </c>
      <c r="F13" s="31">
        <v>0</v>
      </c>
      <c r="G13" s="31">
        <v>0</v>
      </c>
      <c r="H13" s="31">
        <v>0</v>
      </c>
      <c r="I13" s="31">
        <v>29800326</v>
      </c>
      <c r="J13" s="31">
        <v>25596677</v>
      </c>
      <c r="K13" s="31">
        <v>25596677</v>
      </c>
      <c r="L13" s="31">
        <v>25596677</v>
      </c>
      <c r="M13" s="31">
        <v>25596677</v>
      </c>
      <c r="N13" s="31">
        <v>4203649</v>
      </c>
      <c r="O13" s="32">
        <f t="shared" si="0"/>
        <v>0.85893949616524334</v>
      </c>
    </row>
    <row r="14" spans="1:15" ht="14.25" x14ac:dyDescent="0.2">
      <c r="A14" s="29" t="s">
        <v>135</v>
      </c>
      <c r="B14" s="29" t="s">
        <v>115</v>
      </c>
      <c r="C14" s="30" t="s">
        <v>30</v>
      </c>
      <c r="D14" s="31">
        <v>76970803</v>
      </c>
      <c r="E14" s="31">
        <v>46532997.890000001</v>
      </c>
      <c r="F14" s="31">
        <v>0</v>
      </c>
      <c r="G14" s="31">
        <v>0</v>
      </c>
      <c r="H14" s="31">
        <v>15595657</v>
      </c>
      <c r="I14" s="31">
        <v>107908143.89</v>
      </c>
      <c r="J14" s="31">
        <v>55145779</v>
      </c>
      <c r="K14" s="31">
        <v>55145779</v>
      </c>
      <c r="L14" s="31">
        <v>55145779</v>
      </c>
      <c r="M14" s="31">
        <v>55145779</v>
      </c>
      <c r="N14" s="31">
        <v>52762364.890000001</v>
      </c>
      <c r="O14" s="32">
        <f t="shared" si="0"/>
        <v>0.51104371748081223</v>
      </c>
    </row>
    <row r="15" spans="1:15" ht="14.25" x14ac:dyDescent="0.2">
      <c r="A15" s="29" t="s">
        <v>136</v>
      </c>
      <c r="B15" s="29" t="s">
        <v>115</v>
      </c>
      <c r="C15" s="30" t="s">
        <v>31</v>
      </c>
      <c r="D15" s="31">
        <v>10444018</v>
      </c>
      <c r="E15" s="31">
        <v>0</v>
      </c>
      <c r="F15" s="31">
        <v>0</v>
      </c>
      <c r="G15" s="31">
        <v>0</v>
      </c>
      <c r="H15" s="31">
        <v>0</v>
      </c>
      <c r="I15" s="31">
        <v>10444018</v>
      </c>
      <c r="J15" s="31">
        <v>7443171</v>
      </c>
      <c r="K15" s="31">
        <v>7443171</v>
      </c>
      <c r="L15" s="31">
        <v>7443171</v>
      </c>
      <c r="M15" s="31">
        <v>7443171</v>
      </c>
      <c r="N15" s="31">
        <v>3000847</v>
      </c>
      <c r="O15" s="32">
        <f t="shared" si="0"/>
        <v>0.71267313020716738</v>
      </c>
    </row>
    <row r="16" spans="1:15" ht="14.25" x14ac:dyDescent="0.2">
      <c r="A16" s="29" t="s">
        <v>137</v>
      </c>
      <c r="B16" s="29" t="s">
        <v>115</v>
      </c>
      <c r="C16" s="30" t="s">
        <v>32</v>
      </c>
      <c r="D16" s="31">
        <v>22000000</v>
      </c>
      <c r="E16" s="31">
        <v>0</v>
      </c>
      <c r="F16" s="31">
        <v>0</v>
      </c>
      <c r="G16" s="31">
        <v>0</v>
      </c>
      <c r="H16" s="31">
        <v>0</v>
      </c>
      <c r="I16" s="31">
        <v>22000000</v>
      </c>
      <c r="J16" s="31">
        <v>10208050</v>
      </c>
      <c r="K16" s="31">
        <v>10208050</v>
      </c>
      <c r="L16" s="31">
        <v>10208050</v>
      </c>
      <c r="M16" s="31">
        <v>10208050</v>
      </c>
      <c r="N16" s="31">
        <v>11791950</v>
      </c>
      <c r="O16" s="32">
        <f t="shared" si="0"/>
        <v>0.46400227272727274</v>
      </c>
    </row>
    <row r="17" spans="1:15" ht="14.25" x14ac:dyDescent="0.2">
      <c r="A17" s="29" t="s">
        <v>138</v>
      </c>
      <c r="B17" s="29" t="s">
        <v>115</v>
      </c>
      <c r="C17" s="30" t="s">
        <v>33</v>
      </c>
      <c r="D17" s="31">
        <v>3000000</v>
      </c>
      <c r="E17" s="31">
        <v>0</v>
      </c>
      <c r="F17" s="31">
        <v>0</v>
      </c>
      <c r="G17" s="31">
        <v>0</v>
      </c>
      <c r="H17" s="31">
        <v>0</v>
      </c>
      <c r="I17" s="31">
        <v>3000000</v>
      </c>
      <c r="J17" s="31">
        <v>0</v>
      </c>
      <c r="K17" s="31">
        <v>0</v>
      </c>
      <c r="L17" s="31">
        <v>0</v>
      </c>
      <c r="M17" s="31">
        <v>0</v>
      </c>
      <c r="N17" s="31">
        <v>3000000</v>
      </c>
      <c r="O17" s="32">
        <f t="shared" si="0"/>
        <v>0</v>
      </c>
    </row>
    <row r="18" spans="1:15" ht="15" x14ac:dyDescent="0.2">
      <c r="A18" s="25" t="s">
        <v>34</v>
      </c>
      <c r="B18" s="25" t="s">
        <v>176</v>
      </c>
      <c r="C18" s="26" t="s">
        <v>35</v>
      </c>
      <c r="D18" s="27">
        <v>263000000</v>
      </c>
      <c r="E18" s="27">
        <v>0</v>
      </c>
      <c r="F18" s="27">
        <v>0</v>
      </c>
      <c r="G18" s="27">
        <v>0</v>
      </c>
      <c r="H18" s="27">
        <v>0</v>
      </c>
      <c r="I18" s="27">
        <v>263000000</v>
      </c>
      <c r="J18" s="27">
        <v>200315331</v>
      </c>
      <c r="K18" s="27">
        <v>200315331</v>
      </c>
      <c r="L18" s="27">
        <v>98793930</v>
      </c>
      <c r="M18" s="27">
        <v>98793930</v>
      </c>
      <c r="N18" s="27">
        <v>62684669</v>
      </c>
      <c r="O18" s="28">
        <f t="shared" si="0"/>
        <v>0.7616552509505703</v>
      </c>
    </row>
    <row r="19" spans="1:15" ht="14.25" x14ac:dyDescent="0.2">
      <c r="A19" s="29" t="s">
        <v>139</v>
      </c>
      <c r="B19" s="29" t="s">
        <v>116</v>
      </c>
      <c r="C19" s="30" t="s">
        <v>36</v>
      </c>
      <c r="D19" s="31">
        <v>3000000</v>
      </c>
      <c r="E19" s="31">
        <v>0</v>
      </c>
      <c r="F19" s="31">
        <v>0</v>
      </c>
      <c r="G19" s="31">
        <v>0</v>
      </c>
      <c r="H19" s="31">
        <v>0</v>
      </c>
      <c r="I19" s="31">
        <v>3000000</v>
      </c>
      <c r="J19" s="31">
        <v>0</v>
      </c>
      <c r="K19" s="31">
        <v>0</v>
      </c>
      <c r="L19" s="31">
        <v>0</v>
      </c>
      <c r="M19" s="31">
        <v>0</v>
      </c>
      <c r="N19" s="31">
        <v>3000000</v>
      </c>
      <c r="O19" s="32">
        <f t="shared" si="0"/>
        <v>0</v>
      </c>
    </row>
    <row r="20" spans="1:15" ht="14.25" x14ac:dyDescent="0.2">
      <c r="A20" s="29" t="s">
        <v>140</v>
      </c>
      <c r="B20" s="29" t="s">
        <v>116</v>
      </c>
      <c r="C20" s="30" t="s">
        <v>37</v>
      </c>
      <c r="D20" s="31">
        <v>260000000</v>
      </c>
      <c r="E20" s="31">
        <v>0</v>
      </c>
      <c r="F20" s="31">
        <v>0</v>
      </c>
      <c r="G20" s="31">
        <v>0</v>
      </c>
      <c r="H20" s="31">
        <v>0</v>
      </c>
      <c r="I20" s="31">
        <v>260000000</v>
      </c>
      <c r="J20" s="31">
        <v>200315331</v>
      </c>
      <c r="K20" s="31">
        <v>200315331</v>
      </c>
      <c r="L20" s="31">
        <v>98793930</v>
      </c>
      <c r="M20" s="31">
        <v>98793930</v>
      </c>
      <c r="N20" s="31">
        <v>59684669</v>
      </c>
      <c r="O20" s="32">
        <f t="shared" si="0"/>
        <v>0.77044358076923081</v>
      </c>
    </row>
    <row r="21" spans="1:15" ht="30" x14ac:dyDescent="0.2">
      <c r="A21" s="25" t="s">
        <v>38</v>
      </c>
      <c r="B21" s="25" t="s">
        <v>176</v>
      </c>
      <c r="C21" s="26" t="s">
        <v>39</v>
      </c>
      <c r="D21" s="27">
        <v>111034206</v>
      </c>
      <c r="E21" s="27">
        <v>0</v>
      </c>
      <c r="F21" s="27">
        <v>0</v>
      </c>
      <c r="G21" s="27">
        <v>0</v>
      </c>
      <c r="H21" s="27">
        <v>0</v>
      </c>
      <c r="I21" s="27">
        <v>111034206</v>
      </c>
      <c r="J21" s="27">
        <v>55927419</v>
      </c>
      <c r="K21" s="27">
        <v>55927419</v>
      </c>
      <c r="L21" s="27">
        <v>55927419</v>
      </c>
      <c r="M21" s="27">
        <v>55927419</v>
      </c>
      <c r="N21" s="27">
        <v>55106787</v>
      </c>
      <c r="O21" s="28">
        <f t="shared" si="0"/>
        <v>0.5036954017575449</v>
      </c>
    </row>
    <row r="22" spans="1:15" ht="14.25" x14ac:dyDescent="0.2">
      <c r="A22" s="29" t="s">
        <v>141</v>
      </c>
      <c r="B22" s="29" t="s">
        <v>116</v>
      </c>
      <c r="C22" s="30" t="s">
        <v>40</v>
      </c>
      <c r="D22" s="31">
        <v>15607881</v>
      </c>
      <c r="E22" s="31">
        <v>0</v>
      </c>
      <c r="F22" s="31">
        <v>0</v>
      </c>
      <c r="G22" s="31">
        <v>0</v>
      </c>
      <c r="H22" s="31">
        <v>0</v>
      </c>
      <c r="I22" s="31">
        <v>15607881</v>
      </c>
      <c r="J22" s="31">
        <v>6843889</v>
      </c>
      <c r="K22" s="31">
        <v>6843889</v>
      </c>
      <c r="L22" s="31">
        <v>6843889</v>
      </c>
      <c r="M22" s="31">
        <v>6843889</v>
      </c>
      <c r="N22" s="31">
        <v>8763992</v>
      </c>
      <c r="O22" s="32">
        <f t="shared" si="0"/>
        <v>0.43848931190595314</v>
      </c>
    </row>
    <row r="23" spans="1:15" ht="14.25" x14ac:dyDescent="0.2">
      <c r="A23" s="29" t="s">
        <v>142</v>
      </c>
      <c r="B23" s="29" t="s">
        <v>116</v>
      </c>
      <c r="C23" s="30" t="s">
        <v>41</v>
      </c>
      <c r="D23" s="31">
        <v>90669214</v>
      </c>
      <c r="E23" s="31">
        <v>0</v>
      </c>
      <c r="F23" s="31">
        <v>0</v>
      </c>
      <c r="G23" s="31">
        <v>0</v>
      </c>
      <c r="H23" s="31">
        <v>0</v>
      </c>
      <c r="I23" s="31">
        <v>90669214</v>
      </c>
      <c r="J23" s="31">
        <v>47247930</v>
      </c>
      <c r="K23" s="31">
        <v>47247930</v>
      </c>
      <c r="L23" s="31">
        <v>47247930</v>
      </c>
      <c r="M23" s="31">
        <v>47247930</v>
      </c>
      <c r="N23" s="31">
        <v>43421284</v>
      </c>
      <c r="O23" s="32">
        <f t="shared" si="0"/>
        <v>0.52110223432619585</v>
      </c>
    </row>
    <row r="24" spans="1:15" ht="14.25" x14ac:dyDescent="0.2">
      <c r="A24" s="29" t="s">
        <v>143</v>
      </c>
      <c r="B24" s="29" t="s">
        <v>116</v>
      </c>
      <c r="C24" s="30" t="s">
        <v>42</v>
      </c>
      <c r="D24" s="31">
        <v>4757111</v>
      </c>
      <c r="E24" s="31">
        <v>0</v>
      </c>
      <c r="F24" s="31">
        <v>0</v>
      </c>
      <c r="G24" s="31">
        <v>0</v>
      </c>
      <c r="H24" s="31">
        <v>0</v>
      </c>
      <c r="I24" s="31">
        <v>4757111</v>
      </c>
      <c r="J24" s="31">
        <v>1835600</v>
      </c>
      <c r="K24" s="31">
        <v>1835600</v>
      </c>
      <c r="L24" s="31">
        <v>1835600</v>
      </c>
      <c r="M24" s="31">
        <v>1835600</v>
      </c>
      <c r="N24" s="31">
        <v>2921511</v>
      </c>
      <c r="O24" s="32">
        <f t="shared" si="0"/>
        <v>0.38586444587902197</v>
      </c>
    </row>
    <row r="25" spans="1:15" ht="15" x14ac:dyDescent="0.2">
      <c r="A25" s="25" t="s">
        <v>43</v>
      </c>
      <c r="B25" s="25" t="s">
        <v>176</v>
      </c>
      <c r="C25" s="26" t="s">
        <v>44</v>
      </c>
      <c r="D25" s="27">
        <v>50177001</v>
      </c>
      <c r="E25" s="27">
        <v>0</v>
      </c>
      <c r="F25" s="27">
        <v>0</v>
      </c>
      <c r="G25" s="27">
        <v>0</v>
      </c>
      <c r="H25" s="27">
        <v>0</v>
      </c>
      <c r="I25" s="27">
        <v>50177001</v>
      </c>
      <c r="J25" s="27">
        <v>21805500</v>
      </c>
      <c r="K25" s="27">
        <v>21805500</v>
      </c>
      <c r="L25" s="27">
        <v>21805500</v>
      </c>
      <c r="M25" s="27">
        <v>21805500</v>
      </c>
      <c r="N25" s="27">
        <v>28371501</v>
      </c>
      <c r="O25" s="28">
        <f t="shared" si="0"/>
        <v>0.43457160781689602</v>
      </c>
    </row>
    <row r="26" spans="1:15" ht="14.25" x14ac:dyDescent="0.2">
      <c r="A26" s="29" t="s">
        <v>144</v>
      </c>
      <c r="B26" s="29" t="s">
        <v>116</v>
      </c>
      <c r="C26" s="30" t="s">
        <v>45</v>
      </c>
      <c r="D26" s="31">
        <v>39048836</v>
      </c>
      <c r="E26" s="31">
        <v>0</v>
      </c>
      <c r="F26" s="31">
        <v>0</v>
      </c>
      <c r="G26" s="31">
        <v>0</v>
      </c>
      <c r="H26" s="31">
        <v>0</v>
      </c>
      <c r="I26" s="31">
        <v>39048836</v>
      </c>
      <c r="J26" s="31">
        <v>16918400</v>
      </c>
      <c r="K26" s="31">
        <v>16918400</v>
      </c>
      <c r="L26" s="31">
        <v>16918400</v>
      </c>
      <c r="M26" s="31">
        <v>16918400</v>
      </c>
      <c r="N26" s="31">
        <v>22130436</v>
      </c>
      <c r="O26" s="32">
        <f t="shared" si="0"/>
        <v>0.43326259456235777</v>
      </c>
    </row>
    <row r="27" spans="1:15" ht="14.25" x14ac:dyDescent="0.2">
      <c r="A27" s="29" t="s">
        <v>145</v>
      </c>
      <c r="B27" s="29" t="s">
        <v>116</v>
      </c>
      <c r="C27" s="30" t="s">
        <v>46</v>
      </c>
      <c r="D27" s="31">
        <v>5431266</v>
      </c>
      <c r="E27" s="31">
        <v>0</v>
      </c>
      <c r="F27" s="31">
        <v>0</v>
      </c>
      <c r="G27" s="31">
        <v>0</v>
      </c>
      <c r="H27" s="31">
        <v>0</v>
      </c>
      <c r="I27" s="31">
        <v>5431266</v>
      </c>
      <c r="J27" s="31">
        <v>2932200</v>
      </c>
      <c r="K27" s="31">
        <v>2932200</v>
      </c>
      <c r="L27" s="31">
        <v>2932200</v>
      </c>
      <c r="M27" s="31">
        <v>2932200</v>
      </c>
      <c r="N27" s="31">
        <v>2499066</v>
      </c>
      <c r="O27" s="32">
        <f t="shared" si="0"/>
        <v>0.53987412879428109</v>
      </c>
    </row>
    <row r="28" spans="1:15" ht="14.25" x14ac:dyDescent="0.2">
      <c r="A28" s="29" t="s">
        <v>146</v>
      </c>
      <c r="B28" s="29" t="s">
        <v>116</v>
      </c>
      <c r="C28" s="30" t="s">
        <v>47</v>
      </c>
      <c r="D28" s="31">
        <v>5696899</v>
      </c>
      <c r="E28" s="31">
        <v>0</v>
      </c>
      <c r="F28" s="31">
        <v>0</v>
      </c>
      <c r="G28" s="31">
        <v>0</v>
      </c>
      <c r="H28" s="31">
        <v>0</v>
      </c>
      <c r="I28" s="31">
        <v>5696899</v>
      </c>
      <c r="J28" s="31">
        <v>1954900</v>
      </c>
      <c r="K28" s="31">
        <v>1954900</v>
      </c>
      <c r="L28" s="31">
        <v>1954900</v>
      </c>
      <c r="M28" s="31">
        <v>1954900</v>
      </c>
      <c r="N28" s="31">
        <v>3741999</v>
      </c>
      <c r="O28" s="32">
        <f t="shared" si="0"/>
        <v>0.34315159879085094</v>
      </c>
    </row>
    <row r="29" spans="1:15" ht="15" x14ac:dyDescent="0.2">
      <c r="A29" s="25" t="s">
        <v>48</v>
      </c>
      <c r="B29" s="25" t="s">
        <v>176</v>
      </c>
      <c r="C29" s="26" t="s">
        <v>49</v>
      </c>
      <c r="D29" s="27">
        <v>151006630</v>
      </c>
      <c r="E29" s="27">
        <v>0</v>
      </c>
      <c r="F29" s="27">
        <v>0</v>
      </c>
      <c r="G29" s="27">
        <v>49145175</v>
      </c>
      <c r="H29" s="27">
        <v>33549518</v>
      </c>
      <c r="I29" s="27">
        <v>166602287</v>
      </c>
      <c r="J29" s="27">
        <v>119209635.98</v>
      </c>
      <c r="K29" s="27">
        <v>118209635.98</v>
      </c>
      <c r="L29" s="27">
        <v>113055273.98</v>
      </c>
      <c r="M29" s="27">
        <v>112032273.98</v>
      </c>
      <c r="N29" s="27">
        <v>47392651.020000003</v>
      </c>
      <c r="O29" s="28">
        <f t="shared" si="0"/>
        <v>0.7155342110039582</v>
      </c>
    </row>
    <row r="30" spans="1:15" ht="15" x14ac:dyDescent="0.2">
      <c r="A30" s="25" t="s">
        <v>50</v>
      </c>
      <c r="B30" s="25" t="s">
        <v>176</v>
      </c>
      <c r="C30" s="26" t="s">
        <v>51</v>
      </c>
      <c r="D30" s="27">
        <v>6000000</v>
      </c>
      <c r="E30" s="27">
        <v>0</v>
      </c>
      <c r="F30" s="27">
        <v>0</v>
      </c>
      <c r="G30" s="27">
        <v>0</v>
      </c>
      <c r="H30" s="27">
        <v>0</v>
      </c>
      <c r="I30" s="27">
        <v>6000000</v>
      </c>
      <c r="J30" s="27">
        <v>3000000</v>
      </c>
      <c r="K30" s="27">
        <v>2000000</v>
      </c>
      <c r="L30" s="27">
        <v>2000000</v>
      </c>
      <c r="M30" s="27">
        <v>2000000</v>
      </c>
      <c r="N30" s="27">
        <v>3000000</v>
      </c>
      <c r="O30" s="28">
        <f t="shared" si="0"/>
        <v>0.5</v>
      </c>
    </row>
    <row r="31" spans="1:15" ht="14.25" x14ac:dyDescent="0.2">
      <c r="A31" s="29" t="s">
        <v>147</v>
      </c>
      <c r="B31" s="29" t="s">
        <v>116</v>
      </c>
      <c r="C31" s="30" t="s">
        <v>52</v>
      </c>
      <c r="D31" s="31">
        <v>6000000</v>
      </c>
      <c r="E31" s="31">
        <v>0</v>
      </c>
      <c r="F31" s="31">
        <v>0</v>
      </c>
      <c r="G31" s="31">
        <v>0</v>
      </c>
      <c r="H31" s="31">
        <v>0</v>
      </c>
      <c r="I31" s="31">
        <v>6000000</v>
      </c>
      <c r="J31" s="31">
        <v>3000000</v>
      </c>
      <c r="K31" s="31">
        <v>2000000</v>
      </c>
      <c r="L31" s="31">
        <v>2000000</v>
      </c>
      <c r="M31" s="31">
        <v>2000000</v>
      </c>
      <c r="N31" s="31">
        <v>3000000</v>
      </c>
      <c r="O31" s="32">
        <f t="shared" si="0"/>
        <v>0.5</v>
      </c>
    </row>
    <row r="32" spans="1:15" ht="15" x14ac:dyDescent="0.2">
      <c r="A32" s="25" t="s">
        <v>53</v>
      </c>
      <c r="B32" s="25" t="s">
        <v>176</v>
      </c>
      <c r="C32" s="26" t="s">
        <v>54</v>
      </c>
      <c r="D32" s="27">
        <v>71400000</v>
      </c>
      <c r="E32" s="27">
        <v>0</v>
      </c>
      <c r="F32" s="27">
        <v>0</v>
      </c>
      <c r="G32" s="27">
        <v>49145175</v>
      </c>
      <c r="H32" s="27">
        <v>24785768</v>
      </c>
      <c r="I32" s="27">
        <v>95759407</v>
      </c>
      <c r="J32" s="27">
        <v>87374591</v>
      </c>
      <c r="K32" s="27">
        <v>87374591</v>
      </c>
      <c r="L32" s="27">
        <v>82220229</v>
      </c>
      <c r="M32" s="27">
        <v>81197229</v>
      </c>
      <c r="N32" s="27">
        <v>8384816</v>
      </c>
      <c r="O32" s="28">
        <f t="shared" si="0"/>
        <v>0.91243872259985903</v>
      </c>
    </row>
    <row r="33" spans="1:15" ht="14.25" x14ac:dyDescent="0.2">
      <c r="A33" s="29" t="s">
        <v>148</v>
      </c>
      <c r="B33" s="29" t="s">
        <v>116</v>
      </c>
      <c r="C33" s="30" t="s">
        <v>55</v>
      </c>
      <c r="D33" s="31">
        <v>12900000</v>
      </c>
      <c r="E33" s="31">
        <v>0</v>
      </c>
      <c r="F33" s="31">
        <v>0</v>
      </c>
      <c r="G33" s="31">
        <v>15595657</v>
      </c>
      <c r="H33" s="31">
        <v>0</v>
      </c>
      <c r="I33" s="31">
        <v>28495657</v>
      </c>
      <c r="J33" s="31">
        <v>28495657</v>
      </c>
      <c r="K33" s="31">
        <v>28495657</v>
      </c>
      <c r="L33" s="31">
        <v>28463527</v>
      </c>
      <c r="M33" s="31">
        <v>28463527</v>
      </c>
      <c r="N33" s="31">
        <v>0</v>
      </c>
      <c r="O33" s="32">
        <f t="shared" si="0"/>
        <v>1</v>
      </c>
    </row>
    <row r="34" spans="1:15" ht="14.25" x14ac:dyDescent="0.2">
      <c r="A34" s="29" t="s">
        <v>149</v>
      </c>
      <c r="B34" s="29" t="s">
        <v>116</v>
      </c>
      <c r="C34" s="30" t="s">
        <v>56</v>
      </c>
      <c r="D34" s="31">
        <v>6000000</v>
      </c>
      <c r="E34" s="31">
        <v>0</v>
      </c>
      <c r="F34" s="31">
        <v>0</v>
      </c>
      <c r="G34" s="31">
        <v>0</v>
      </c>
      <c r="H34" s="31">
        <v>0</v>
      </c>
      <c r="I34" s="31">
        <v>6000000</v>
      </c>
      <c r="J34" s="31">
        <v>0</v>
      </c>
      <c r="K34" s="31">
        <v>0</v>
      </c>
      <c r="L34" s="31">
        <v>0</v>
      </c>
      <c r="M34" s="31">
        <v>0</v>
      </c>
      <c r="N34" s="31">
        <v>6000000</v>
      </c>
      <c r="O34" s="32">
        <f t="shared" si="0"/>
        <v>0</v>
      </c>
    </row>
    <row r="35" spans="1:15" ht="14.25" x14ac:dyDescent="0.2">
      <c r="A35" s="29" t="s">
        <v>150</v>
      </c>
      <c r="B35" s="29" t="s">
        <v>116</v>
      </c>
      <c r="C35" s="30" t="s">
        <v>57</v>
      </c>
      <c r="D35" s="31">
        <v>3500000</v>
      </c>
      <c r="E35" s="31">
        <v>0</v>
      </c>
      <c r="F35" s="31">
        <v>0</v>
      </c>
      <c r="G35" s="31">
        <v>0</v>
      </c>
      <c r="H35" s="31">
        <v>0</v>
      </c>
      <c r="I35" s="31">
        <v>3500000</v>
      </c>
      <c r="J35" s="31">
        <v>1115184</v>
      </c>
      <c r="K35" s="31">
        <v>1115184</v>
      </c>
      <c r="L35" s="31">
        <v>1115184</v>
      </c>
      <c r="M35" s="31">
        <v>1115184</v>
      </c>
      <c r="N35" s="31">
        <v>2384816</v>
      </c>
      <c r="O35" s="32">
        <f t="shared" si="0"/>
        <v>0.31862400000000002</v>
      </c>
    </row>
    <row r="36" spans="1:15" ht="28.5" x14ac:dyDescent="0.2">
      <c r="A36" s="29" t="s">
        <v>151</v>
      </c>
      <c r="B36" s="29" t="s">
        <v>116</v>
      </c>
      <c r="C36" s="30" t="s">
        <v>58</v>
      </c>
      <c r="D36" s="31">
        <v>14000000</v>
      </c>
      <c r="E36" s="31">
        <v>0</v>
      </c>
      <c r="F36" s="31">
        <v>0</v>
      </c>
      <c r="G36" s="31">
        <v>0</v>
      </c>
      <c r="H36" s="31">
        <v>4785768</v>
      </c>
      <c r="I36" s="31">
        <v>9214232</v>
      </c>
      <c r="J36" s="31">
        <v>9214232</v>
      </c>
      <c r="K36" s="31">
        <v>9214232</v>
      </c>
      <c r="L36" s="31">
        <v>4092000</v>
      </c>
      <c r="M36" s="31">
        <v>3069000</v>
      </c>
      <c r="N36" s="31">
        <v>0</v>
      </c>
      <c r="O36" s="32">
        <f t="shared" si="0"/>
        <v>1</v>
      </c>
    </row>
    <row r="37" spans="1:15" ht="28.5" x14ac:dyDescent="0.2">
      <c r="A37" s="29" t="s">
        <v>152</v>
      </c>
      <c r="B37" s="29" t="s">
        <v>116</v>
      </c>
      <c r="C37" s="30" t="s">
        <v>59</v>
      </c>
      <c r="D37" s="31">
        <v>20000000</v>
      </c>
      <c r="E37" s="31">
        <v>0</v>
      </c>
      <c r="F37" s="31">
        <v>0</v>
      </c>
      <c r="G37" s="31">
        <v>0</v>
      </c>
      <c r="H37" s="31">
        <v>20000000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2">
        <v>0</v>
      </c>
    </row>
    <row r="38" spans="1:15" ht="14.25" x14ac:dyDescent="0.2">
      <c r="A38" s="29" t="s">
        <v>153</v>
      </c>
      <c r="B38" s="29" t="s">
        <v>116</v>
      </c>
      <c r="C38" s="30" t="s">
        <v>60</v>
      </c>
      <c r="D38" s="31">
        <v>15000000</v>
      </c>
      <c r="E38" s="31">
        <v>0</v>
      </c>
      <c r="F38" s="31">
        <v>0</v>
      </c>
      <c r="G38" s="31">
        <v>33549518</v>
      </c>
      <c r="H38" s="31">
        <v>0</v>
      </c>
      <c r="I38" s="31">
        <v>48549518</v>
      </c>
      <c r="J38" s="31">
        <v>48549518</v>
      </c>
      <c r="K38" s="31">
        <v>48549518</v>
      </c>
      <c r="L38" s="31">
        <v>48549518</v>
      </c>
      <c r="M38" s="31">
        <v>48549518</v>
      </c>
      <c r="N38" s="31">
        <v>0</v>
      </c>
      <c r="O38" s="32">
        <f t="shared" si="0"/>
        <v>1</v>
      </c>
    </row>
    <row r="39" spans="1:15" ht="15" x14ac:dyDescent="0.2">
      <c r="A39" s="25" t="s">
        <v>61</v>
      </c>
      <c r="B39" s="25" t="s">
        <v>176</v>
      </c>
      <c r="C39" s="26" t="s">
        <v>62</v>
      </c>
      <c r="D39" s="27">
        <v>56735950</v>
      </c>
      <c r="E39" s="27">
        <v>0</v>
      </c>
      <c r="F39" s="27">
        <v>0</v>
      </c>
      <c r="G39" s="27">
        <v>0</v>
      </c>
      <c r="H39" s="27">
        <v>8763750</v>
      </c>
      <c r="I39" s="27">
        <v>47972200</v>
      </c>
      <c r="J39" s="27">
        <v>25536800</v>
      </c>
      <c r="K39" s="27">
        <v>25536800</v>
      </c>
      <c r="L39" s="27">
        <v>25536800</v>
      </c>
      <c r="M39" s="27">
        <v>25536800</v>
      </c>
      <c r="N39" s="27">
        <v>22435400</v>
      </c>
      <c r="O39" s="28">
        <f t="shared" si="0"/>
        <v>0.53232497154602043</v>
      </c>
    </row>
    <row r="40" spans="1:15" ht="14.25" x14ac:dyDescent="0.2">
      <c r="A40" s="29" t="s">
        <v>154</v>
      </c>
      <c r="B40" s="29" t="s">
        <v>116</v>
      </c>
      <c r="C40" s="30" t="s">
        <v>63</v>
      </c>
      <c r="D40" s="31">
        <v>21250000</v>
      </c>
      <c r="E40" s="31">
        <v>0</v>
      </c>
      <c r="F40" s="31">
        <v>0</v>
      </c>
      <c r="G40" s="31">
        <v>0</v>
      </c>
      <c r="H40" s="31">
        <v>0</v>
      </c>
      <c r="I40" s="31">
        <v>21250000</v>
      </c>
      <c r="J40" s="31">
        <v>7344800</v>
      </c>
      <c r="K40" s="31">
        <v>7344800</v>
      </c>
      <c r="L40" s="31">
        <v>7344800</v>
      </c>
      <c r="M40" s="31">
        <v>7344800</v>
      </c>
      <c r="N40" s="31">
        <v>13905200</v>
      </c>
      <c r="O40" s="32">
        <f t="shared" si="0"/>
        <v>0.34563764705882355</v>
      </c>
    </row>
    <row r="41" spans="1:15" ht="14.25" x14ac:dyDescent="0.2">
      <c r="A41" s="29" t="s">
        <v>155</v>
      </c>
      <c r="B41" s="29" t="s">
        <v>116</v>
      </c>
      <c r="C41" s="30" t="s">
        <v>64</v>
      </c>
      <c r="D41" s="31">
        <v>35485950</v>
      </c>
      <c r="E41" s="31">
        <v>0</v>
      </c>
      <c r="F41" s="31">
        <v>0</v>
      </c>
      <c r="G41" s="31">
        <v>0</v>
      </c>
      <c r="H41" s="31">
        <v>8763750</v>
      </c>
      <c r="I41" s="31">
        <v>26722200</v>
      </c>
      <c r="J41" s="31">
        <v>18192000</v>
      </c>
      <c r="K41" s="31">
        <v>18192000</v>
      </c>
      <c r="L41" s="31">
        <v>18192000</v>
      </c>
      <c r="M41" s="31">
        <v>18192000</v>
      </c>
      <c r="N41" s="31">
        <v>8530200</v>
      </c>
      <c r="O41" s="32">
        <f t="shared" si="0"/>
        <v>0.68078227092080745</v>
      </c>
    </row>
    <row r="42" spans="1:15" ht="15" x14ac:dyDescent="0.2">
      <c r="A42" s="25" t="s">
        <v>65</v>
      </c>
      <c r="B42" s="25" t="s">
        <v>176</v>
      </c>
      <c r="C42" s="26" t="s">
        <v>66</v>
      </c>
      <c r="D42" s="27">
        <v>16870680</v>
      </c>
      <c r="E42" s="27">
        <v>0</v>
      </c>
      <c r="F42" s="27">
        <v>0</v>
      </c>
      <c r="G42" s="27">
        <v>0</v>
      </c>
      <c r="H42" s="27">
        <v>0</v>
      </c>
      <c r="I42" s="27">
        <v>16870680</v>
      </c>
      <c r="J42" s="27">
        <v>3298244.98</v>
      </c>
      <c r="K42" s="27">
        <v>3298244.98</v>
      </c>
      <c r="L42" s="27">
        <v>3298244.98</v>
      </c>
      <c r="M42" s="27">
        <v>3298244.98</v>
      </c>
      <c r="N42" s="27">
        <v>13572435.02</v>
      </c>
      <c r="O42" s="28">
        <f t="shared" si="0"/>
        <v>0.19550160278068224</v>
      </c>
    </row>
    <row r="43" spans="1:15" ht="14.25" x14ac:dyDescent="0.2">
      <c r="A43" s="29" t="s">
        <v>156</v>
      </c>
      <c r="B43" s="29" t="s">
        <v>116</v>
      </c>
      <c r="C43" s="30" t="s">
        <v>67</v>
      </c>
      <c r="D43" s="31">
        <v>1855000</v>
      </c>
      <c r="E43" s="31">
        <v>0</v>
      </c>
      <c r="F43" s="31">
        <v>0</v>
      </c>
      <c r="G43" s="31">
        <v>0</v>
      </c>
      <c r="H43" s="31">
        <v>0</v>
      </c>
      <c r="I43" s="31">
        <v>1855000</v>
      </c>
      <c r="J43" s="31">
        <v>0</v>
      </c>
      <c r="K43" s="31">
        <v>0</v>
      </c>
      <c r="L43" s="31">
        <v>0</v>
      </c>
      <c r="M43" s="31">
        <v>0</v>
      </c>
      <c r="N43" s="31">
        <v>1855000</v>
      </c>
      <c r="O43" s="32">
        <f t="shared" si="0"/>
        <v>0</v>
      </c>
    </row>
    <row r="44" spans="1:15" ht="14.25" x14ac:dyDescent="0.2">
      <c r="A44" s="29" t="s">
        <v>157</v>
      </c>
      <c r="B44" s="29" t="s">
        <v>116</v>
      </c>
      <c r="C44" s="30" t="s">
        <v>68</v>
      </c>
      <c r="D44" s="31">
        <v>7259000</v>
      </c>
      <c r="E44" s="31">
        <v>0</v>
      </c>
      <c r="F44" s="31">
        <v>0</v>
      </c>
      <c r="G44" s="31">
        <v>0</v>
      </c>
      <c r="H44" s="31">
        <v>0</v>
      </c>
      <c r="I44" s="31">
        <v>7259000</v>
      </c>
      <c r="J44" s="31">
        <v>0</v>
      </c>
      <c r="K44" s="31">
        <v>0</v>
      </c>
      <c r="L44" s="31">
        <v>0</v>
      </c>
      <c r="M44" s="31">
        <v>0</v>
      </c>
      <c r="N44" s="31">
        <v>7259000</v>
      </c>
      <c r="O44" s="32">
        <f t="shared" si="0"/>
        <v>0</v>
      </c>
    </row>
    <row r="45" spans="1:15" ht="14.25" x14ac:dyDescent="0.2">
      <c r="A45" s="29" t="s">
        <v>158</v>
      </c>
      <c r="B45" s="29" t="s">
        <v>116</v>
      </c>
      <c r="C45" s="30" t="s">
        <v>69</v>
      </c>
      <c r="D45" s="31">
        <v>4400000</v>
      </c>
      <c r="E45" s="31">
        <v>0</v>
      </c>
      <c r="F45" s="31">
        <v>0</v>
      </c>
      <c r="G45" s="31">
        <v>0</v>
      </c>
      <c r="H45" s="31">
        <v>0</v>
      </c>
      <c r="I45" s="31">
        <v>4400000</v>
      </c>
      <c r="J45" s="31">
        <v>2574840.2799999998</v>
      </c>
      <c r="K45" s="31">
        <v>2574840.2799999998</v>
      </c>
      <c r="L45" s="31">
        <v>2574840.2799999998</v>
      </c>
      <c r="M45" s="31">
        <v>2574840.2799999998</v>
      </c>
      <c r="N45" s="31">
        <v>1825159.72</v>
      </c>
      <c r="O45" s="32">
        <f t="shared" si="0"/>
        <v>0.58519097272727272</v>
      </c>
    </row>
    <row r="46" spans="1:15" ht="14.25" x14ac:dyDescent="0.2">
      <c r="A46" s="29" t="s">
        <v>159</v>
      </c>
      <c r="B46" s="29" t="s">
        <v>116</v>
      </c>
      <c r="C46" s="30" t="s">
        <v>70</v>
      </c>
      <c r="D46" s="31">
        <v>922000</v>
      </c>
      <c r="E46" s="31">
        <v>0</v>
      </c>
      <c r="F46" s="31">
        <v>0</v>
      </c>
      <c r="G46" s="31">
        <v>0</v>
      </c>
      <c r="H46" s="31">
        <v>0</v>
      </c>
      <c r="I46" s="31">
        <v>922000</v>
      </c>
      <c r="J46" s="31">
        <v>265705</v>
      </c>
      <c r="K46" s="31">
        <v>265705</v>
      </c>
      <c r="L46" s="31">
        <v>265705</v>
      </c>
      <c r="M46" s="31">
        <v>265705</v>
      </c>
      <c r="N46" s="31">
        <v>656295</v>
      </c>
      <c r="O46" s="32">
        <f t="shared" si="0"/>
        <v>0.28818329718004337</v>
      </c>
    </row>
    <row r="47" spans="1:15" ht="14.25" x14ac:dyDescent="0.2">
      <c r="A47" s="29" t="s">
        <v>160</v>
      </c>
      <c r="B47" s="29" t="s">
        <v>116</v>
      </c>
      <c r="C47" s="30" t="s">
        <v>71</v>
      </c>
      <c r="D47" s="31">
        <v>2434680</v>
      </c>
      <c r="E47" s="31">
        <v>0</v>
      </c>
      <c r="F47" s="31">
        <v>0</v>
      </c>
      <c r="G47" s="31">
        <v>0</v>
      </c>
      <c r="H47" s="31">
        <v>0</v>
      </c>
      <c r="I47" s="31">
        <v>2434680</v>
      </c>
      <c r="J47" s="31">
        <v>457699.7</v>
      </c>
      <c r="K47" s="31">
        <v>457699.7</v>
      </c>
      <c r="L47" s="31">
        <v>457699.7</v>
      </c>
      <c r="M47" s="31">
        <v>457699.7</v>
      </c>
      <c r="N47" s="31">
        <v>1976980.3</v>
      </c>
      <c r="O47" s="32">
        <f t="shared" si="0"/>
        <v>0.18799172786567434</v>
      </c>
    </row>
    <row r="48" spans="1:15" ht="15" x14ac:dyDescent="0.2">
      <c r="A48" s="25" t="s">
        <v>72</v>
      </c>
      <c r="B48" s="25" t="s">
        <v>176</v>
      </c>
      <c r="C48" s="26" t="s">
        <v>73</v>
      </c>
      <c r="D48" s="27">
        <v>43548646</v>
      </c>
      <c r="E48" s="27">
        <v>0</v>
      </c>
      <c r="F48" s="27">
        <v>0</v>
      </c>
      <c r="G48" s="27">
        <v>0</v>
      </c>
      <c r="H48" s="27">
        <v>0</v>
      </c>
      <c r="I48" s="27">
        <v>43548646</v>
      </c>
      <c r="J48" s="27">
        <v>0</v>
      </c>
      <c r="K48" s="27">
        <v>0</v>
      </c>
      <c r="L48" s="27">
        <v>0</v>
      </c>
      <c r="M48" s="27">
        <v>0</v>
      </c>
      <c r="N48" s="27">
        <v>43548646</v>
      </c>
      <c r="O48" s="28">
        <f t="shared" si="0"/>
        <v>0</v>
      </c>
    </row>
    <row r="49" spans="1:15" ht="15" x14ac:dyDescent="0.2">
      <c r="A49" s="25" t="s">
        <v>74</v>
      </c>
      <c r="B49" s="25" t="s">
        <v>176</v>
      </c>
      <c r="C49" s="26" t="s">
        <v>75</v>
      </c>
      <c r="D49" s="27">
        <v>43548646</v>
      </c>
      <c r="E49" s="27">
        <v>0</v>
      </c>
      <c r="F49" s="27">
        <v>0</v>
      </c>
      <c r="G49" s="27">
        <v>0</v>
      </c>
      <c r="H49" s="27">
        <v>0</v>
      </c>
      <c r="I49" s="27">
        <v>43548646</v>
      </c>
      <c r="J49" s="27">
        <v>0</v>
      </c>
      <c r="K49" s="27">
        <v>0</v>
      </c>
      <c r="L49" s="27">
        <v>0</v>
      </c>
      <c r="M49" s="27">
        <v>0</v>
      </c>
      <c r="N49" s="27">
        <v>43548646</v>
      </c>
      <c r="O49" s="28">
        <f t="shared" si="0"/>
        <v>0</v>
      </c>
    </row>
    <row r="50" spans="1:15" ht="15" x14ac:dyDescent="0.2">
      <c r="A50" s="25" t="s">
        <v>76</v>
      </c>
      <c r="B50" s="25" t="s">
        <v>176</v>
      </c>
      <c r="C50" s="26" t="s">
        <v>77</v>
      </c>
      <c r="D50" s="27">
        <v>43548646</v>
      </c>
      <c r="E50" s="27">
        <v>0</v>
      </c>
      <c r="F50" s="27">
        <v>0</v>
      </c>
      <c r="G50" s="27">
        <v>0</v>
      </c>
      <c r="H50" s="27">
        <v>0</v>
      </c>
      <c r="I50" s="27">
        <v>43548646</v>
      </c>
      <c r="J50" s="27">
        <v>0</v>
      </c>
      <c r="K50" s="27">
        <v>0</v>
      </c>
      <c r="L50" s="27">
        <v>0</v>
      </c>
      <c r="M50" s="27">
        <v>0</v>
      </c>
      <c r="N50" s="27">
        <v>43548646</v>
      </c>
      <c r="O50" s="28">
        <f t="shared" si="0"/>
        <v>0</v>
      </c>
    </row>
    <row r="51" spans="1:15" ht="14.25" x14ac:dyDescent="0.2">
      <c r="A51" s="29" t="s">
        <v>162</v>
      </c>
      <c r="B51" s="29" t="s">
        <v>117</v>
      </c>
      <c r="C51" s="30" t="s">
        <v>78</v>
      </c>
      <c r="D51" s="31">
        <v>43548646</v>
      </c>
      <c r="E51" s="31">
        <v>0</v>
      </c>
      <c r="F51" s="31">
        <v>0</v>
      </c>
      <c r="G51" s="31">
        <v>0</v>
      </c>
      <c r="H51" s="31">
        <v>0</v>
      </c>
      <c r="I51" s="31">
        <v>43548646</v>
      </c>
      <c r="J51" s="31">
        <v>0</v>
      </c>
      <c r="K51" s="31">
        <v>0</v>
      </c>
      <c r="L51" s="31">
        <v>0</v>
      </c>
      <c r="M51" s="31">
        <v>0</v>
      </c>
      <c r="N51" s="31">
        <v>43548646</v>
      </c>
      <c r="O51" s="32">
        <f t="shared" si="0"/>
        <v>0</v>
      </c>
    </row>
    <row r="52" spans="1:15" ht="15" x14ac:dyDescent="0.2">
      <c r="A52" s="25" t="s">
        <v>79</v>
      </c>
      <c r="B52" s="25" t="s">
        <v>176</v>
      </c>
      <c r="C52" s="26" t="s">
        <v>80</v>
      </c>
      <c r="D52" s="27">
        <v>0</v>
      </c>
      <c r="E52" s="27">
        <v>3393335</v>
      </c>
      <c r="F52" s="27">
        <v>0</v>
      </c>
      <c r="G52" s="27">
        <v>0</v>
      </c>
      <c r="H52" s="27">
        <v>0</v>
      </c>
      <c r="I52" s="27">
        <v>3393335</v>
      </c>
      <c r="J52" s="27">
        <v>3393335</v>
      </c>
      <c r="K52" s="27">
        <v>3393335</v>
      </c>
      <c r="L52" s="27">
        <v>0</v>
      </c>
      <c r="M52" s="27">
        <v>0</v>
      </c>
      <c r="N52" s="27">
        <v>0</v>
      </c>
      <c r="O52" s="28">
        <f t="shared" si="0"/>
        <v>1</v>
      </c>
    </row>
    <row r="53" spans="1:15" ht="15" x14ac:dyDescent="0.2">
      <c r="A53" s="25" t="s">
        <v>81</v>
      </c>
      <c r="B53" s="25" t="s">
        <v>176</v>
      </c>
      <c r="C53" s="26" t="s">
        <v>82</v>
      </c>
      <c r="D53" s="27">
        <v>0</v>
      </c>
      <c r="E53" s="27">
        <v>3393335</v>
      </c>
      <c r="F53" s="27">
        <v>0</v>
      </c>
      <c r="G53" s="27">
        <v>0</v>
      </c>
      <c r="H53" s="27">
        <v>0</v>
      </c>
      <c r="I53" s="27">
        <v>3393335</v>
      </c>
      <c r="J53" s="27">
        <v>3393335</v>
      </c>
      <c r="K53" s="27">
        <v>3393335</v>
      </c>
      <c r="L53" s="27">
        <v>0</v>
      </c>
      <c r="M53" s="27">
        <v>0</v>
      </c>
      <c r="N53" s="27">
        <v>0</v>
      </c>
      <c r="O53" s="28">
        <f t="shared" si="0"/>
        <v>1</v>
      </c>
    </row>
    <row r="54" spans="1:15" ht="15" x14ac:dyDescent="0.2">
      <c r="A54" s="25" t="s">
        <v>83</v>
      </c>
      <c r="B54" s="25" t="s">
        <v>176</v>
      </c>
      <c r="C54" s="26" t="s">
        <v>84</v>
      </c>
      <c r="D54" s="27">
        <v>0</v>
      </c>
      <c r="E54" s="27">
        <v>3393335</v>
      </c>
      <c r="F54" s="27">
        <v>0</v>
      </c>
      <c r="G54" s="27">
        <v>0</v>
      </c>
      <c r="H54" s="27">
        <v>0</v>
      </c>
      <c r="I54" s="27">
        <v>3393335</v>
      </c>
      <c r="J54" s="27">
        <v>3393335</v>
      </c>
      <c r="K54" s="27">
        <v>3393335</v>
      </c>
      <c r="L54" s="27">
        <v>0</v>
      </c>
      <c r="M54" s="27">
        <v>0</v>
      </c>
      <c r="N54" s="27">
        <v>0</v>
      </c>
      <c r="O54" s="28">
        <f t="shared" si="0"/>
        <v>1</v>
      </c>
    </row>
    <row r="55" spans="1:15" ht="28.5" x14ac:dyDescent="0.2">
      <c r="A55" s="29" t="s">
        <v>163</v>
      </c>
      <c r="B55" s="29" t="s">
        <v>115</v>
      </c>
      <c r="C55" s="30" t="s">
        <v>85</v>
      </c>
      <c r="D55" s="31">
        <v>0</v>
      </c>
      <c r="E55" s="31">
        <v>3393335</v>
      </c>
      <c r="F55" s="31">
        <v>0</v>
      </c>
      <c r="G55" s="31">
        <v>0</v>
      </c>
      <c r="H55" s="31">
        <v>0</v>
      </c>
      <c r="I55" s="31">
        <v>3393335</v>
      </c>
      <c r="J55" s="31">
        <v>3393335</v>
      </c>
      <c r="K55" s="31">
        <v>3393335</v>
      </c>
      <c r="L55" s="31">
        <v>0</v>
      </c>
      <c r="M55" s="31">
        <v>0</v>
      </c>
      <c r="N55" s="31">
        <v>0</v>
      </c>
      <c r="O55" s="32">
        <f t="shared" si="0"/>
        <v>1</v>
      </c>
    </row>
    <row r="56" spans="1:15" ht="15" x14ac:dyDescent="0.2">
      <c r="A56" s="25" t="s">
        <v>86</v>
      </c>
      <c r="B56" s="25" t="s">
        <v>176</v>
      </c>
      <c r="C56" s="26" t="s">
        <v>3</v>
      </c>
      <c r="D56" s="27">
        <v>23579337650</v>
      </c>
      <c r="E56" s="27">
        <v>43549088885</v>
      </c>
      <c r="F56" s="27">
        <v>0</v>
      </c>
      <c r="G56" s="27">
        <v>0</v>
      </c>
      <c r="H56" s="27">
        <v>0</v>
      </c>
      <c r="I56" s="27">
        <v>67128426535</v>
      </c>
      <c r="J56" s="27">
        <v>65674919128</v>
      </c>
      <c r="K56" s="27">
        <v>65664555706</v>
      </c>
      <c r="L56" s="27">
        <v>33452188786.75</v>
      </c>
      <c r="M56" s="27">
        <v>26458067862.75</v>
      </c>
      <c r="N56" s="27">
        <v>1453507407</v>
      </c>
      <c r="O56" s="28">
        <f t="shared" si="0"/>
        <v>0.97834736367249486</v>
      </c>
    </row>
    <row r="57" spans="1:15" ht="15" x14ac:dyDescent="0.2">
      <c r="A57" s="25" t="s">
        <v>87</v>
      </c>
      <c r="B57" s="25" t="s">
        <v>176</v>
      </c>
      <c r="C57" s="26" t="s">
        <v>4</v>
      </c>
      <c r="D57" s="27">
        <v>23579337650</v>
      </c>
      <c r="E57" s="27">
        <v>31498013715</v>
      </c>
      <c r="F57" s="27">
        <v>0</v>
      </c>
      <c r="G57" s="27">
        <v>0</v>
      </c>
      <c r="H57" s="27">
        <v>0</v>
      </c>
      <c r="I57" s="27">
        <v>55077351365</v>
      </c>
      <c r="J57" s="27">
        <v>53697222464</v>
      </c>
      <c r="K57" s="27">
        <v>53686859042</v>
      </c>
      <c r="L57" s="27">
        <v>21474492122.75</v>
      </c>
      <c r="M57" s="27">
        <v>17131706596.75</v>
      </c>
      <c r="N57" s="27">
        <v>1380128901</v>
      </c>
      <c r="O57" s="28">
        <f t="shared" si="0"/>
        <v>0.974941988552539</v>
      </c>
    </row>
    <row r="58" spans="1:15" ht="15" x14ac:dyDescent="0.2">
      <c r="A58" s="25" t="s">
        <v>88</v>
      </c>
      <c r="B58" s="25" t="s">
        <v>176</v>
      </c>
      <c r="C58" s="26" t="s">
        <v>89</v>
      </c>
      <c r="D58" s="27">
        <v>23579337650</v>
      </c>
      <c r="E58" s="27">
        <v>31498013715</v>
      </c>
      <c r="F58" s="27">
        <v>0</v>
      </c>
      <c r="G58" s="27">
        <v>0</v>
      </c>
      <c r="H58" s="27">
        <v>0</v>
      </c>
      <c r="I58" s="27">
        <v>55077351365</v>
      </c>
      <c r="J58" s="27">
        <v>53697222464</v>
      </c>
      <c r="K58" s="27">
        <v>53686859042</v>
      </c>
      <c r="L58" s="27">
        <v>21474492122.75</v>
      </c>
      <c r="M58" s="27">
        <v>17131706596.75</v>
      </c>
      <c r="N58" s="27">
        <v>1380128901</v>
      </c>
      <c r="O58" s="28">
        <f t="shared" si="0"/>
        <v>0.974941988552539</v>
      </c>
    </row>
    <row r="59" spans="1:15" ht="42.75" x14ac:dyDescent="0.2">
      <c r="A59" s="29" t="s">
        <v>164</v>
      </c>
      <c r="B59" s="29" t="s">
        <v>118</v>
      </c>
      <c r="C59" s="30" t="s">
        <v>90</v>
      </c>
      <c r="D59" s="31">
        <v>5691235616</v>
      </c>
      <c r="E59" s="31">
        <v>0</v>
      </c>
      <c r="F59" s="31">
        <v>0</v>
      </c>
      <c r="G59" s="31">
        <v>0</v>
      </c>
      <c r="H59" s="31">
        <v>0</v>
      </c>
      <c r="I59" s="31">
        <v>5691235616</v>
      </c>
      <c r="J59" s="31">
        <v>5489992634</v>
      </c>
      <c r="K59" s="31">
        <v>5489992634</v>
      </c>
      <c r="L59" s="31">
        <v>2773452495</v>
      </c>
      <c r="M59" s="31">
        <v>2773452495</v>
      </c>
      <c r="N59" s="31">
        <v>201242982</v>
      </c>
      <c r="O59" s="32">
        <f t="shared" si="0"/>
        <v>0.96463984351056609</v>
      </c>
    </row>
    <row r="60" spans="1:15" ht="42.75" x14ac:dyDescent="0.2">
      <c r="A60" s="29" t="s">
        <v>165</v>
      </c>
      <c r="B60" s="29" t="s">
        <v>119</v>
      </c>
      <c r="C60" s="30" t="s">
        <v>91</v>
      </c>
      <c r="D60" s="31">
        <v>262908960</v>
      </c>
      <c r="E60" s="31">
        <v>179350000</v>
      </c>
      <c r="F60" s="31">
        <v>0</v>
      </c>
      <c r="G60" s="31">
        <v>0</v>
      </c>
      <c r="H60" s="31">
        <v>0</v>
      </c>
      <c r="I60" s="31">
        <v>442258960</v>
      </c>
      <c r="J60" s="31">
        <v>438671960</v>
      </c>
      <c r="K60" s="31">
        <v>438671960</v>
      </c>
      <c r="L60" s="31">
        <v>194332350</v>
      </c>
      <c r="M60" s="31">
        <v>194332350</v>
      </c>
      <c r="N60" s="31">
        <v>3587000</v>
      </c>
      <c r="O60" s="32">
        <f t="shared" si="0"/>
        <v>0.99188936726120824</v>
      </c>
    </row>
    <row r="61" spans="1:15" ht="57" x14ac:dyDescent="0.2">
      <c r="A61" s="29" t="s">
        <v>166</v>
      </c>
      <c r="B61" s="29" t="s">
        <v>120</v>
      </c>
      <c r="C61" s="30" t="s">
        <v>92</v>
      </c>
      <c r="D61" s="31">
        <v>12097063308</v>
      </c>
      <c r="E61" s="31">
        <v>0</v>
      </c>
      <c r="F61" s="31">
        <v>0</v>
      </c>
      <c r="G61" s="31">
        <v>0</v>
      </c>
      <c r="H61" s="31">
        <v>0</v>
      </c>
      <c r="I61" s="31">
        <v>12097063308</v>
      </c>
      <c r="J61" s="31">
        <v>11802333562</v>
      </c>
      <c r="K61" s="31">
        <v>11802333562</v>
      </c>
      <c r="L61" s="31">
        <v>6008375759</v>
      </c>
      <c r="M61" s="31">
        <v>1999145080</v>
      </c>
      <c r="N61" s="31">
        <v>294729746</v>
      </c>
      <c r="O61" s="32">
        <f t="shared" si="0"/>
        <v>0.97563625662725184</v>
      </c>
    </row>
    <row r="62" spans="1:15" ht="71.25" x14ac:dyDescent="0.2">
      <c r="A62" s="29" t="s">
        <v>167</v>
      </c>
      <c r="B62" s="29" t="s">
        <v>121</v>
      </c>
      <c r="C62" s="30" t="s">
        <v>93</v>
      </c>
      <c r="D62" s="31">
        <v>5528129766</v>
      </c>
      <c r="E62" s="31">
        <v>0</v>
      </c>
      <c r="F62" s="31">
        <v>0</v>
      </c>
      <c r="G62" s="31">
        <v>0</v>
      </c>
      <c r="H62" s="31">
        <v>0</v>
      </c>
      <c r="I62" s="31">
        <v>5528129766</v>
      </c>
      <c r="J62" s="31">
        <v>5403606137</v>
      </c>
      <c r="K62" s="31">
        <v>5403606137</v>
      </c>
      <c r="L62" s="31">
        <v>4052704602.75</v>
      </c>
      <c r="M62" s="31">
        <v>4052704602.75</v>
      </c>
      <c r="N62" s="31">
        <v>124523629</v>
      </c>
      <c r="O62" s="32">
        <f t="shared" si="0"/>
        <v>0.97747454667836031</v>
      </c>
    </row>
    <row r="63" spans="1:15" ht="57" x14ac:dyDescent="0.2">
      <c r="A63" s="29" t="s">
        <v>168</v>
      </c>
      <c r="B63" s="29" t="s">
        <v>122</v>
      </c>
      <c r="C63" s="30" t="s">
        <v>94</v>
      </c>
      <c r="D63" s="31">
        <v>0</v>
      </c>
      <c r="E63" s="31">
        <v>10895924150</v>
      </c>
      <c r="F63" s="31">
        <v>0</v>
      </c>
      <c r="G63" s="31">
        <v>0</v>
      </c>
      <c r="H63" s="31">
        <v>0</v>
      </c>
      <c r="I63" s="31">
        <v>10895924150</v>
      </c>
      <c r="J63" s="31">
        <v>10756717274</v>
      </c>
      <c r="K63" s="31">
        <v>10754727241</v>
      </c>
      <c r="L63" s="31">
        <v>988833855</v>
      </c>
      <c r="M63" s="31">
        <v>791377559</v>
      </c>
      <c r="N63" s="31">
        <v>139206876</v>
      </c>
      <c r="O63" s="32">
        <f t="shared" si="0"/>
        <v>0.98722394960871673</v>
      </c>
    </row>
    <row r="64" spans="1:15" ht="57" x14ac:dyDescent="0.2">
      <c r="A64" s="29" t="s">
        <v>169</v>
      </c>
      <c r="B64" s="29" t="s">
        <v>123</v>
      </c>
      <c r="C64" s="30" t="s">
        <v>95</v>
      </c>
      <c r="D64" s="31">
        <v>0</v>
      </c>
      <c r="E64" s="31">
        <v>843363194</v>
      </c>
      <c r="F64" s="31">
        <v>0</v>
      </c>
      <c r="G64" s="31">
        <v>0</v>
      </c>
      <c r="H64" s="31">
        <v>0</v>
      </c>
      <c r="I64" s="31">
        <v>843363194</v>
      </c>
      <c r="J64" s="31">
        <v>553729316</v>
      </c>
      <c r="K64" s="31">
        <v>553729316</v>
      </c>
      <c r="L64" s="31">
        <v>408801944</v>
      </c>
      <c r="M64" s="31">
        <v>408801944</v>
      </c>
      <c r="N64" s="31">
        <v>289633878</v>
      </c>
      <c r="O64" s="32">
        <f t="shared" si="0"/>
        <v>0.65657277901079469</v>
      </c>
    </row>
    <row r="65" spans="1:15" ht="57" x14ac:dyDescent="0.2">
      <c r="A65" s="29" t="s">
        <v>170</v>
      </c>
      <c r="B65" s="29" t="s">
        <v>124</v>
      </c>
      <c r="C65" s="30" t="s">
        <v>96</v>
      </c>
      <c r="D65" s="31">
        <v>0</v>
      </c>
      <c r="E65" s="31">
        <v>10082762744</v>
      </c>
      <c r="F65" s="31">
        <v>0</v>
      </c>
      <c r="G65" s="31">
        <v>0</v>
      </c>
      <c r="H65" s="31">
        <v>0</v>
      </c>
      <c r="I65" s="31">
        <v>10082762744</v>
      </c>
      <c r="J65" s="31">
        <v>9928570572</v>
      </c>
      <c r="K65" s="31">
        <v>9920932376</v>
      </c>
      <c r="L65" s="31">
        <v>6148316295</v>
      </c>
      <c r="M65" s="31">
        <v>6148316295</v>
      </c>
      <c r="N65" s="31">
        <v>154192172</v>
      </c>
      <c r="O65" s="32">
        <f t="shared" si="0"/>
        <v>0.98470734897617662</v>
      </c>
    </row>
    <row r="66" spans="1:15" ht="42.75" x14ac:dyDescent="0.2">
      <c r="A66" s="29" t="s">
        <v>171</v>
      </c>
      <c r="B66" s="29" t="s">
        <v>125</v>
      </c>
      <c r="C66" s="30" t="s">
        <v>97</v>
      </c>
      <c r="D66" s="31">
        <v>0</v>
      </c>
      <c r="E66" s="31">
        <v>1257901633</v>
      </c>
      <c r="F66" s="31">
        <v>0</v>
      </c>
      <c r="G66" s="31">
        <v>0</v>
      </c>
      <c r="H66" s="31">
        <v>0</v>
      </c>
      <c r="I66" s="31">
        <v>1257901633</v>
      </c>
      <c r="J66" s="31">
        <v>1249663234</v>
      </c>
      <c r="K66" s="31">
        <v>1249657673</v>
      </c>
      <c r="L66" s="31">
        <v>899674822</v>
      </c>
      <c r="M66" s="31">
        <v>763576271</v>
      </c>
      <c r="N66" s="31">
        <v>8238399</v>
      </c>
      <c r="O66" s="32">
        <f t="shared" si="0"/>
        <v>0.99345068105178302</v>
      </c>
    </row>
    <row r="67" spans="1:15" ht="57" x14ac:dyDescent="0.2">
      <c r="A67" s="29" t="s">
        <v>172</v>
      </c>
      <c r="B67" s="29" t="s">
        <v>126</v>
      </c>
      <c r="C67" s="30" t="s">
        <v>106</v>
      </c>
      <c r="D67" s="31">
        <v>0</v>
      </c>
      <c r="E67" s="31">
        <v>8238711994</v>
      </c>
      <c r="F67" s="31">
        <v>0</v>
      </c>
      <c r="G67" s="31">
        <v>0</v>
      </c>
      <c r="H67" s="31">
        <v>0</v>
      </c>
      <c r="I67" s="31">
        <v>8238711994</v>
      </c>
      <c r="J67" s="31">
        <v>8073937775</v>
      </c>
      <c r="K67" s="31">
        <v>8073208143</v>
      </c>
      <c r="L67" s="31">
        <v>0</v>
      </c>
      <c r="M67" s="31">
        <v>0</v>
      </c>
      <c r="N67" s="31">
        <v>164774219</v>
      </c>
      <c r="O67" s="32">
        <f t="shared" si="0"/>
        <v>0.98000000253437669</v>
      </c>
    </row>
    <row r="68" spans="1:15" ht="15" x14ac:dyDescent="0.2">
      <c r="A68" s="25" t="s">
        <v>98</v>
      </c>
      <c r="B68" s="25" t="s">
        <v>176</v>
      </c>
      <c r="C68" s="26" t="s">
        <v>99</v>
      </c>
      <c r="D68" s="27">
        <v>0</v>
      </c>
      <c r="E68" s="27">
        <v>12051075170</v>
      </c>
      <c r="F68" s="27">
        <v>0</v>
      </c>
      <c r="G68" s="27">
        <v>0</v>
      </c>
      <c r="H68" s="27">
        <v>0</v>
      </c>
      <c r="I68" s="27">
        <v>12051075170</v>
      </c>
      <c r="J68" s="27">
        <v>11977696664</v>
      </c>
      <c r="K68" s="27">
        <v>11977696664</v>
      </c>
      <c r="L68" s="27">
        <v>11977696664</v>
      </c>
      <c r="M68" s="27">
        <v>9326361266</v>
      </c>
      <c r="N68" s="27">
        <v>73378506</v>
      </c>
      <c r="O68" s="28">
        <f t="shared" ref="O68:O71" si="1">+J68/I68</f>
        <v>0.99391104071919911</v>
      </c>
    </row>
    <row r="69" spans="1:15" ht="30" x14ac:dyDescent="0.2">
      <c r="A69" s="25" t="s">
        <v>100</v>
      </c>
      <c r="B69" s="25" t="s">
        <v>176</v>
      </c>
      <c r="C69" s="26" t="s">
        <v>101</v>
      </c>
      <c r="D69" s="27">
        <v>0</v>
      </c>
      <c r="E69" s="27">
        <v>12051075170</v>
      </c>
      <c r="F69" s="27">
        <v>0</v>
      </c>
      <c r="G69" s="27">
        <v>0</v>
      </c>
      <c r="H69" s="27">
        <v>0</v>
      </c>
      <c r="I69" s="27">
        <v>12051075170</v>
      </c>
      <c r="J69" s="27">
        <v>11977696664</v>
      </c>
      <c r="K69" s="27">
        <v>11977696664</v>
      </c>
      <c r="L69" s="27">
        <v>11977696664</v>
      </c>
      <c r="M69" s="27">
        <v>9326361266</v>
      </c>
      <c r="N69" s="27">
        <v>73378506</v>
      </c>
      <c r="O69" s="28">
        <f t="shared" si="1"/>
        <v>0.99391104071919911</v>
      </c>
    </row>
    <row r="70" spans="1:15" ht="42.75" x14ac:dyDescent="0.2">
      <c r="A70" s="29" t="s">
        <v>174</v>
      </c>
      <c r="B70" s="29" t="s">
        <v>118</v>
      </c>
      <c r="C70" s="30" t="s">
        <v>5</v>
      </c>
      <c r="D70" s="31">
        <v>0</v>
      </c>
      <c r="E70" s="31">
        <v>1621075170</v>
      </c>
      <c r="F70" s="31">
        <v>0</v>
      </c>
      <c r="G70" s="31">
        <v>0</v>
      </c>
      <c r="H70" s="31">
        <v>0</v>
      </c>
      <c r="I70" s="31">
        <v>1621075170</v>
      </c>
      <c r="J70" s="31">
        <v>1547696664</v>
      </c>
      <c r="K70" s="31">
        <v>1547696664</v>
      </c>
      <c r="L70" s="31">
        <v>1547696664</v>
      </c>
      <c r="M70" s="31">
        <v>1547696664</v>
      </c>
      <c r="N70" s="31">
        <v>73378506</v>
      </c>
      <c r="O70" s="32">
        <f t="shared" si="1"/>
        <v>0.95473466785627226</v>
      </c>
    </row>
    <row r="71" spans="1:15" ht="57" x14ac:dyDescent="0.2">
      <c r="A71" s="29" t="s">
        <v>175</v>
      </c>
      <c r="B71" s="29" t="s">
        <v>122</v>
      </c>
      <c r="C71" s="30" t="s">
        <v>102</v>
      </c>
      <c r="D71" s="31">
        <v>0</v>
      </c>
      <c r="E71" s="31">
        <v>10430000000</v>
      </c>
      <c r="F71" s="31">
        <v>0</v>
      </c>
      <c r="G71" s="31">
        <v>0</v>
      </c>
      <c r="H71" s="31">
        <v>0</v>
      </c>
      <c r="I71" s="31">
        <v>10430000000</v>
      </c>
      <c r="J71" s="31">
        <v>10430000000</v>
      </c>
      <c r="K71" s="31">
        <v>10430000000</v>
      </c>
      <c r="L71" s="31">
        <v>10430000000</v>
      </c>
      <c r="M71" s="31">
        <v>7778664602</v>
      </c>
      <c r="N71" s="31">
        <v>0</v>
      </c>
      <c r="O71" s="32">
        <f t="shared" si="1"/>
        <v>1</v>
      </c>
    </row>
  </sheetData>
  <mergeCells count="1">
    <mergeCell ref="A1:O1"/>
  </mergeCells>
  <pageMargins left="0" right="0" top="0" bottom="0" header="0" footer="0"/>
  <pageSetup paperSize="14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74"/>
  <sheetViews>
    <sheetView workbookViewId="0">
      <selection activeCell="F18" sqref="F18"/>
    </sheetView>
  </sheetViews>
  <sheetFormatPr baseColWidth="10" defaultColWidth="6.85546875" defaultRowHeight="12.75" customHeight="1" x14ac:dyDescent="0.2"/>
  <cols>
    <col min="1" max="1" width="12" style="1" bestFit="1" customWidth="1"/>
    <col min="2" max="2" width="4" style="1" bestFit="1" customWidth="1"/>
    <col min="3" max="3" width="47.7109375" style="1" customWidth="1"/>
    <col min="4" max="5" width="17" style="1" bestFit="1" customWidth="1"/>
    <col min="6" max="6" width="15.85546875" style="1" bestFit="1" customWidth="1"/>
    <col min="7" max="8" width="13.28515625" style="1" bestFit="1" customWidth="1"/>
    <col min="9" max="9" width="19.7109375" style="1" bestFit="1" customWidth="1"/>
    <col min="10" max="13" width="17" style="1" bestFit="1" customWidth="1"/>
    <col min="14" max="14" width="17.140625" style="1" bestFit="1" customWidth="1"/>
    <col min="15" max="15" width="10" style="1" customWidth="1"/>
    <col min="16" max="16384" width="6.85546875" style="1"/>
  </cols>
  <sheetData>
    <row r="1" spans="1:15" ht="14.25" x14ac:dyDescent="0.2">
      <c r="A1" s="43" t="s">
        <v>110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2.75" customHeight="1" x14ac:dyDescent="0.2">
      <c r="A2" s="22" t="s">
        <v>6</v>
      </c>
      <c r="B2" s="22"/>
      <c r="C2" s="23" t="s">
        <v>0</v>
      </c>
      <c r="D2" s="22" t="s">
        <v>1</v>
      </c>
      <c r="E2" s="22" t="s">
        <v>2</v>
      </c>
      <c r="F2" s="22" t="s">
        <v>7</v>
      </c>
      <c r="G2" s="22" t="s">
        <v>8</v>
      </c>
      <c r="H2" s="23" t="s">
        <v>108</v>
      </c>
      <c r="I2" s="23" t="s">
        <v>109</v>
      </c>
      <c r="J2" s="22" t="s">
        <v>10</v>
      </c>
      <c r="K2" s="22" t="s">
        <v>11</v>
      </c>
      <c r="L2" s="22" t="s">
        <v>12</v>
      </c>
      <c r="M2" s="22" t="s">
        <v>13</v>
      </c>
      <c r="N2" s="23" t="s">
        <v>105</v>
      </c>
      <c r="O2" s="24" t="s">
        <v>14</v>
      </c>
    </row>
    <row r="3" spans="1:15" ht="12.75" customHeight="1" x14ac:dyDescent="0.2">
      <c r="A3" s="2" t="s">
        <v>15</v>
      </c>
      <c r="B3" s="2"/>
      <c r="C3" s="2" t="s">
        <v>16</v>
      </c>
      <c r="D3" s="3">
        <v>25290906041</v>
      </c>
      <c r="E3" s="3">
        <v>50574262083.889999</v>
      </c>
      <c r="F3" s="3">
        <v>4653299789</v>
      </c>
      <c r="G3" s="3">
        <v>82645175</v>
      </c>
      <c r="H3" s="3">
        <v>82645175</v>
      </c>
      <c r="I3" s="3">
        <v>71211868335.889999</v>
      </c>
      <c r="J3" s="3">
        <v>69170376225.270004</v>
      </c>
      <c r="K3" s="3">
        <v>68962424803.270004</v>
      </c>
      <c r="L3" s="3">
        <v>36850017927.019997</v>
      </c>
      <c r="M3" s="3">
        <v>31278467021.02</v>
      </c>
      <c r="N3" s="3">
        <v>2041492110.6199999</v>
      </c>
      <c r="O3" s="33">
        <f>+J3/I3</f>
        <v>0.97133213664622942</v>
      </c>
    </row>
    <row r="4" spans="1:15" ht="12.75" customHeight="1" x14ac:dyDescent="0.2">
      <c r="A4" s="2" t="s">
        <v>17</v>
      </c>
      <c r="B4" s="2"/>
      <c r="C4" s="2" t="s">
        <v>18</v>
      </c>
      <c r="D4" s="3">
        <v>1668019745</v>
      </c>
      <c r="E4" s="3">
        <v>4699832786.8900003</v>
      </c>
      <c r="F4" s="3">
        <v>4653299789</v>
      </c>
      <c r="G4" s="3">
        <v>82645175</v>
      </c>
      <c r="H4" s="3">
        <v>82645175</v>
      </c>
      <c r="I4" s="3">
        <v>1714552742.8900001</v>
      </c>
      <c r="J4" s="3">
        <v>1042649444.27</v>
      </c>
      <c r="K4" s="3">
        <v>1041649444.27</v>
      </c>
      <c r="L4" s="3">
        <v>960024863.26999998</v>
      </c>
      <c r="M4" s="3">
        <v>954072863.26999998</v>
      </c>
      <c r="N4" s="3">
        <v>671903298.62</v>
      </c>
      <c r="O4" s="33">
        <f t="shared" ref="O4:O67" si="0">+J4/I4</f>
        <v>0.60811745138416706</v>
      </c>
    </row>
    <row r="5" spans="1:15" ht="12.75" customHeight="1" x14ac:dyDescent="0.2">
      <c r="A5" s="2" t="s">
        <v>19</v>
      </c>
      <c r="B5" s="2"/>
      <c r="C5" s="2" t="s">
        <v>20</v>
      </c>
      <c r="D5" s="3">
        <v>1517013115</v>
      </c>
      <c r="E5" s="3">
        <v>4699832786.8900003</v>
      </c>
      <c r="F5" s="3">
        <v>4653299789</v>
      </c>
      <c r="G5" s="3">
        <v>0</v>
      </c>
      <c r="H5" s="3">
        <v>49095657</v>
      </c>
      <c r="I5" s="3">
        <v>1514450455.8900001</v>
      </c>
      <c r="J5" s="3">
        <v>908712441</v>
      </c>
      <c r="K5" s="3">
        <v>908712441</v>
      </c>
      <c r="L5" s="3">
        <v>831219222</v>
      </c>
      <c r="M5" s="3">
        <v>825267222</v>
      </c>
      <c r="N5" s="3">
        <v>605738014.88999999</v>
      </c>
      <c r="O5" s="33">
        <f t="shared" si="0"/>
        <v>0.60002784341068138</v>
      </c>
    </row>
    <row r="6" spans="1:15" ht="12.75" customHeight="1" x14ac:dyDescent="0.2">
      <c r="A6" s="2" t="s">
        <v>21</v>
      </c>
      <c r="B6" s="2"/>
      <c r="C6" s="2" t="s">
        <v>22</v>
      </c>
      <c r="D6" s="3">
        <v>1092801908</v>
      </c>
      <c r="E6" s="3">
        <v>4699832786.8900003</v>
      </c>
      <c r="F6" s="3">
        <v>4653299789</v>
      </c>
      <c r="G6" s="3">
        <v>0</v>
      </c>
      <c r="H6" s="3">
        <v>49095657</v>
      </c>
      <c r="I6" s="3">
        <v>1090239248.8900001</v>
      </c>
      <c r="J6" s="3">
        <v>619803991</v>
      </c>
      <c r="K6" s="3">
        <v>619803991</v>
      </c>
      <c r="L6" s="3">
        <v>619803991</v>
      </c>
      <c r="M6" s="3">
        <v>619803991</v>
      </c>
      <c r="N6" s="3">
        <v>470435257.88999999</v>
      </c>
      <c r="O6" s="33">
        <f t="shared" si="0"/>
        <v>0.56850273151607589</v>
      </c>
    </row>
    <row r="7" spans="1:15" ht="12.75" customHeight="1" x14ac:dyDescent="0.2">
      <c r="A7" s="4" t="s">
        <v>128</v>
      </c>
      <c r="B7" s="35" t="s">
        <v>115</v>
      </c>
      <c r="C7" s="4" t="s">
        <v>23</v>
      </c>
      <c r="D7" s="5">
        <v>765201366</v>
      </c>
      <c r="E7" s="5">
        <v>4653299789</v>
      </c>
      <c r="F7" s="5">
        <v>4653299789</v>
      </c>
      <c r="G7" s="5">
        <v>0</v>
      </c>
      <c r="H7" s="5">
        <v>0</v>
      </c>
      <c r="I7" s="5">
        <v>765201366</v>
      </c>
      <c r="J7" s="5">
        <v>475504956</v>
      </c>
      <c r="K7" s="5">
        <v>475504956</v>
      </c>
      <c r="L7" s="5">
        <v>475504956</v>
      </c>
      <c r="M7" s="5">
        <v>475504956</v>
      </c>
      <c r="N7" s="5">
        <v>289696410</v>
      </c>
      <c r="O7" s="33">
        <f t="shared" si="0"/>
        <v>0.62141153574469699</v>
      </c>
    </row>
    <row r="8" spans="1:15" ht="12.75" customHeight="1" x14ac:dyDescent="0.2">
      <c r="A8" s="4" t="s">
        <v>129</v>
      </c>
      <c r="B8" s="35" t="s">
        <v>115</v>
      </c>
      <c r="C8" s="4" t="s">
        <v>24</v>
      </c>
      <c r="D8" s="5">
        <v>74264652</v>
      </c>
      <c r="E8" s="5">
        <v>0</v>
      </c>
      <c r="F8" s="5">
        <v>0</v>
      </c>
      <c r="G8" s="5">
        <v>0</v>
      </c>
      <c r="H8" s="5">
        <v>0</v>
      </c>
      <c r="I8" s="5">
        <v>74264652</v>
      </c>
      <c r="J8" s="5">
        <v>0</v>
      </c>
      <c r="K8" s="5">
        <v>0</v>
      </c>
      <c r="L8" s="5">
        <v>0</v>
      </c>
      <c r="M8" s="5">
        <v>0</v>
      </c>
      <c r="N8" s="5">
        <v>74264652</v>
      </c>
      <c r="O8" s="33">
        <f t="shared" si="0"/>
        <v>0</v>
      </c>
    </row>
    <row r="9" spans="1:15" ht="12.75" customHeight="1" x14ac:dyDescent="0.2">
      <c r="A9" s="4" t="s">
        <v>130</v>
      </c>
      <c r="B9" s="35" t="s">
        <v>115</v>
      </c>
      <c r="C9" s="4" t="s">
        <v>25</v>
      </c>
      <c r="D9" s="5">
        <v>39004912</v>
      </c>
      <c r="E9" s="5">
        <v>0</v>
      </c>
      <c r="F9" s="5">
        <v>0</v>
      </c>
      <c r="G9" s="5">
        <v>0</v>
      </c>
      <c r="H9" s="5">
        <v>0</v>
      </c>
      <c r="I9" s="5">
        <v>39004912</v>
      </c>
      <c r="J9" s="5">
        <v>11529372</v>
      </c>
      <c r="K9" s="5">
        <v>11529372</v>
      </c>
      <c r="L9" s="5">
        <v>11529372</v>
      </c>
      <c r="M9" s="5">
        <v>11529372</v>
      </c>
      <c r="N9" s="5">
        <v>27475540</v>
      </c>
      <c r="O9" s="33">
        <f t="shared" si="0"/>
        <v>0.29558769418579894</v>
      </c>
    </row>
    <row r="10" spans="1:15" ht="12.75" customHeight="1" x14ac:dyDescent="0.2">
      <c r="A10" s="4" t="s">
        <v>131</v>
      </c>
      <c r="B10" s="35" t="s">
        <v>115</v>
      </c>
      <c r="C10" s="4" t="s">
        <v>26</v>
      </c>
      <c r="D10" s="5">
        <v>42004911</v>
      </c>
      <c r="E10" s="5">
        <v>0</v>
      </c>
      <c r="F10" s="5">
        <v>0</v>
      </c>
      <c r="G10" s="5">
        <v>0</v>
      </c>
      <c r="H10" s="5">
        <v>0</v>
      </c>
      <c r="I10" s="5">
        <v>42004911</v>
      </c>
      <c r="J10" s="5">
        <v>16269597</v>
      </c>
      <c r="K10" s="5">
        <v>16269597</v>
      </c>
      <c r="L10" s="5">
        <v>16269597</v>
      </c>
      <c r="M10" s="5">
        <v>16269597</v>
      </c>
      <c r="N10" s="5">
        <v>25735314</v>
      </c>
      <c r="O10" s="33">
        <f t="shared" si="0"/>
        <v>0.38732606765908872</v>
      </c>
    </row>
    <row r="11" spans="1:15" ht="12.75" customHeight="1" x14ac:dyDescent="0.2">
      <c r="A11" s="4" t="s">
        <v>132</v>
      </c>
      <c r="B11" s="35" t="s">
        <v>115</v>
      </c>
      <c r="C11" s="4" t="s">
        <v>27</v>
      </c>
      <c r="D11" s="5">
        <v>5117227</v>
      </c>
      <c r="E11" s="5">
        <v>0</v>
      </c>
      <c r="F11" s="5">
        <v>0</v>
      </c>
      <c r="G11" s="5">
        <v>0</v>
      </c>
      <c r="H11" s="5">
        <v>0</v>
      </c>
      <c r="I11" s="5">
        <v>5117227</v>
      </c>
      <c r="J11" s="5">
        <v>1436187</v>
      </c>
      <c r="K11" s="5">
        <v>1436187</v>
      </c>
      <c r="L11" s="5">
        <v>1436187</v>
      </c>
      <c r="M11" s="5">
        <v>1436187</v>
      </c>
      <c r="N11" s="5">
        <v>3681040</v>
      </c>
      <c r="O11" s="33">
        <f t="shared" si="0"/>
        <v>0.28065727785771472</v>
      </c>
    </row>
    <row r="12" spans="1:15" ht="12.75" customHeight="1" x14ac:dyDescent="0.2">
      <c r="A12" s="4" t="s">
        <v>133</v>
      </c>
      <c r="B12" s="35" t="s">
        <v>115</v>
      </c>
      <c r="C12" s="4" t="s">
        <v>28</v>
      </c>
      <c r="D12" s="5">
        <v>24993693</v>
      </c>
      <c r="E12" s="5">
        <v>0</v>
      </c>
      <c r="F12" s="5">
        <v>0</v>
      </c>
      <c r="G12" s="5">
        <v>0</v>
      </c>
      <c r="H12" s="5">
        <v>0</v>
      </c>
      <c r="I12" s="5">
        <v>24993693</v>
      </c>
      <c r="J12" s="5">
        <v>16670202</v>
      </c>
      <c r="K12" s="5">
        <v>16670202</v>
      </c>
      <c r="L12" s="5">
        <v>16670202</v>
      </c>
      <c r="M12" s="5">
        <v>16670202</v>
      </c>
      <c r="N12" s="5">
        <v>8323491</v>
      </c>
      <c r="O12" s="33">
        <f t="shared" si="0"/>
        <v>0.6669763447922642</v>
      </c>
    </row>
    <row r="13" spans="1:15" ht="12.75" customHeight="1" x14ac:dyDescent="0.2">
      <c r="A13" s="4" t="s">
        <v>134</v>
      </c>
      <c r="B13" s="35" t="s">
        <v>115</v>
      </c>
      <c r="C13" s="4" t="s">
        <v>29</v>
      </c>
      <c r="D13" s="5">
        <v>29800326</v>
      </c>
      <c r="E13" s="5">
        <v>0</v>
      </c>
      <c r="F13" s="5">
        <v>0</v>
      </c>
      <c r="G13" s="5">
        <v>0</v>
      </c>
      <c r="H13" s="5">
        <v>0</v>
      </c>
      <c r="I13" s="5">
        <v>29800326</v>
      </c>
      <c r="J13" s="5">
        <v>25596677</v>
      </c>
      <c r="K13" s="5">
        <v>25596677</v>
      </c>
      <c r="L13" s="5">
        <v>25596677</v>
      </c>
      <c r="M13" s="5">
        <v>25596677</v>
      </c>
      <c r="N13" s="5">
        <v>4203649</v>
      </c>
      <c r="O13" s="33">
        <f t="shared" si="0"/>
        <v>0.85893949616524334</v>
      </c>
    </row>
    <row r="14" spans="1:15" ht="12.75" customHeight="1" x14ac:dyDescent="0.2">
      <c r="A14" s="4" t="s">
        <v>135</v>
      </c>
      <c r="B14" s="35" t="s">
        <v>115</v>
      </c>
      <c r="C14" s="4" t="s">
        <v>30</v>
      </c>
      <c r="D14" s="5">
        <v>76970803</v>
      </c>
      <c r="E14" s="5">
        <v>46532997.890000001</v>
      </c>
      <c r="F14" s="5">
        <v>0</v>
      </c>
      <c r="G14" s="5">
        <v>0</v>
      </c>
      <c r="H14" s="5">
        <v>49095657</v>
      </c>
      <c r="I14" s="5">
        <v>74408143.890000001</v>
      </c>
      <c r="J14" s="5">
        <v>55145779</v>
      </c>
      <c r="K14" s="5">
        <v>55145779</v>
      </c>
      <c r="L14" s="5">
        <v>55145779</v>
      </c>
      <c r="M14" s="5">
        <v>55145779</v>
      </c>
      <c r="N14" s="5">
        <v>19262364.890000001</v>
      </c>
      <c r="O14" s="33">
        <f t="shared" si="0"/>
        <v>0.7411255827255121</v>
      </c>
    </row>
    <row r="15" spans="1:15" ht="12.75" customHeight="1" x14ac:dyDescent="0.2">
      <c r="A15" s="4" t="s">
        <v>136</v>
      </c>
      <c r="B15" s="35" t="s">
        <v>115</v>
      </c>
      <c r="C15" s="4" t="s">
        <v>31</v>
      </c>
      <c r="D15" s="5">
        <v>10444018</v>
      </c>
      <c r="E15" s="5">
        <v>0</v>
      </c>
      <c r="F15" s="5">
        <v>0</v>
      </c>
      <c r="G15" s="5">
        <v>0</v>
      </c>
      <c r="H15" s="5">
        <v>0</v>
      </c>
      <c r="I15" s="5">
        <v>10444018</v>
      </c>
      <c r="J15" s="5">
        <v>7443171</v>
      </c>
      <c r="K15" s="5">
        <v>7443171</v>
      </c>
      <c r="L15" s="5">
        <v>7443171</v>
      </c>
      <c r="M15" s="5">
        <v>7443171</v>
      </c>
      <c r="N15" s="5">
        <v>3000847</v>
      </c>
      <c r="O15" s="33">
        <f t="shared" si="0"/>
        <v>0.71267313020716738</v>
      </c>
    </row>
    <row r="16" spans="1:15" ht="12.75" customHeight="1" x14ac:dyDescent="0.2">
      <c r="A16" s="4" t="s">
        <v>137</v>
      </c>
      <c r="B16" s="35" t="s">
        <v>115</v>
      </c>
      <c r="C16" s="4" t="s">
        <v>32</v>
      </c>
      <c r="D16" s="5">
        <v>22000000</v>
      </c>
      <c r="E16" s="5">
        <v>0</v>
      </c>
      <c r="F16" s="5">
        <v>0</v>
      </c>
      <c r="G16" s="5">
        <v>0</v>
      </c>
      <c r="H16" s="5">
        <v>0</v>
      </c>
      <c r="I16" s="5">
        <v>22000000</v>
      </c>
      <c r="J16" s="5">
        <v>10208050</v>
      </c>
      <c r="K16" s="5">
        <v>10208050</v>
      </c>
      <c r="L16" s="5">
        <v>10208050</v>
      </c>
      <c r="M16" s="5">
        <v>10208050</v>
      </c>
      <c r="N16" s="5">
        <v>11791950</v>
      </c>
      <c r="O16" s="33">
        <f t="shared" si="0"/>
        <v>0.46400227272727274</v>
      </c>
    </row>
    <row r="17" spans="1:15" ht="12.75" customHeight="1" x14ac:dyDescent="0.2">
      <c r="A17" s="4" t="s">
        <v>138</v>
      </c>
      <c r="B17" s="35" t="s">
        <v>115</v>
      </c>
      <c r="C17" s="4" t="s">
        <v>33</v>
      </c>
      <c r="D17" s="5">
        <v>3000000</v>
      </c>
      <c r="E17" s="5">
        <v>0</v>
      </c>
      <c r="F17" s="5">
        <v>0</v>
      </c>
      <c r="G17" s="5">
        <v>0</v>
      </c>
      <c r="H17" s="5">
        <v>0</v>
      </c>
      <c r="I17" s="5">
        <v>3000000</v>
      </c>
      <c r="J17" s="5">
        <v>0</v>
      </c>
      <c r="K17" s="5">
        <v>0</v>
      </c>
      <c r="L17" s="5">
        <v>0</v>
      </c>
      <c r="M17" s="5">
        <v>0</v>
      </c>
      <c r="N17" s="5">
        <v>3000000</v>
      </c>
      <c r="O17" s="33">
        <f t="shared" si="0"/>
        <v>0</v>
      </c>
    </row>
    <row r="18" spans="1:15" ht="12.75" customHeight="1" x14ac:dyDescent="0.2">
      <c r="A18" s="2" t="s">
        <v>34</v>
      </c>
      <c r="B18" s="2"/>
      <c r="C18" s="2" t="s">
        <v>35</v>
      </c>
      <c r="D18" s="3">
        <v>263000000</v>
      </c>
      <c r="E18" s="3">
        <v>0</v>
      </c>
      <c r="F18" s="3">
        <v>0</v>
      </c>
      <c r="G18" s="3">
        <v>0</v>
      </c>
      <c r="H18" s="3">
        <v>0</v>
      </c>
      <c r="I18" s="3">
        <v>263000000</v>
      </c>
      <c r="J18" s="3">
        <v>200315331</v>
      </c>
      <c r="K18" s="3">
        <v>200315331</v>
      </c>
      <c r="L18" s="3">
        <v>122822112</v>
      </c>
      <c r="M18" s="3">
        <v>116870112</v>
      </c>
      <c r="N18" s="3">
        <v>62684669</v>
      </c>
      <c r="O18" s="33">
        <f t="shared" si="0"/>
        <v>0.7616552509505703</v>
      </c>
    </row>
    <row r="19" spans="1:15" ht="15" x14ac:dyDescent="0.2">
      <c r="A19" s="4" t="s">
        <v>139</v>
      </c>
      <c r="B19" s="35" t="s">
        <v>116</v>
      </c>
      <c r="C19" s="4" t="s">
        <v>36</v>
      </c>
      <c r="D19" s="5">
        <v>3000000</v>
      </c>
      <c r="E19" s="5">
        <v>0</v>
      </c>
      <c r="F19" s="5">
        <v>0</v>
      </c>
      <c r="G19" s="5">
        <v>0</v>
      </c>
      <c r="H19" s="5">
        <v>0</v>
      </c>
      <c r="I19" s="5">
        <v>3000000</v>
      </c>
      <c r="J19" s="5">
        <v>0</v>
      </c>
      <c r="K19" s="5">
        <v>0</v>
      </c>
      <c r="L19" s="5">
        <v>0</v>
      </c>
      <c r="M19" s="5">
        <v>0</v>
      </c>
      <c r="N19" s="5">
        <v>3000000</v>
      </c>
      <c r="O19" s="33">
        <f t="shared" si="0"/>
        <v>0</v>
      </c>
    </row>
    <row r="20" spans="1:15" ht="12.75" customHeight="1" x14ac:dyDescent="0.2">
      <c r="A20" s="4" t="s">
        <v>140</v>
      </c>
      <c r="B20" s="35" t="s">
        <v>116</v>
      </c>
      <c r="C20" s="4" t="s">
        <v>37</v>
      </c>
      <c r="D20" s="5">
        <v>260000000</v>
      </c>
      <c r="E20" s="5">
        <v>0</v>
      </c>
      <c r="F20" s="5">
        <v>0</v>
      </c>
      <c r="G20" s="5">
        <v>0</v>
      </c>
      <c r="H20" s="5">
        <v>0</v>
      </c>
      <c r="I20" s="5">
        <v>260000000</v>
      </c>
      <c r="J20" s="5">
        <v>200315331</v>
      </c>
      <c r="K20" s="5">
        <v>200315331</v>
      </c>
      <c r="L20" s="5">
        <v>122822112</v>
      </c>
      <c r="M20" s="5">
        <v>116870112</v>
      </c>
      <c r="N20" s="5">
        <v>59684669</v>
      </c>
      <c r="O20" s="33">
        <f t="shared" si="0"/>
        <v>0.77044358076923081</v>
      </c>
    </row>
    <row r="21" spans="1:15" ht="25.5" x14ac:dyDescent="0.2">
      <c r="A21" s="2" t="s">
        <v>38</v>
      </c>
      <c r="B21" s="2"/>
      <c r="C21" s="7" t="s">
        <v>39</v>
      </c>
      <c r="D21" s="3">
        <v>111034206</v>
      </c>
      <c r="E21" s="3">
        <v>0</v>
      </c>
      <c r="F21" s="3">
        <v>0</v>
      </c>
      <c r="G21" s="3">
        <v>0</v>
      </c>
      <c r="H21" s="3">
        <v>0</v>
      </c>
      <c r="I21" s="3">
        <v>111034206</v>
      </c>
      <c r="J21" s="3">
        <v>63822519</v>
      </c>
      <c r="K21" s="3">
        <v>63822519</v>
      </c>
      <c r="L21" s="3">
        <v>63822519</v>
      </c>
      <c r="M21" s="3">
        <v>63822519</v>
      </c>
      <c r="N21" s="3">
        <v>47211687</v>
      </c>
      <c r="O21" s="33">
        <f t="shared" si="0"/>
        <v>0.57480051687855538</v>
      </c>
    </row>
    <row r="22" spans="1:15" ht="12.75" customHeight="1" x14ac:dyDescent="0.2">
      <c r="A22" s="4" t="s">
        <v>141</v>
      </c>
      <c r="B22" s="35" t="s">
        <v>116</v>
      </c>
      <c r="C22" s="4" t="s">
        <v>40</v>
      </c>
      <c r="D22" s="5">
        <v>15607881</v>
      </c>
      <c r="E22" s="5">
        <v>0</v>
      </c>
      <c r="F22" s="5">
        <v>0</v>
      </c>
      <c r="G22" s="5">
        <v>0</v>
      </c>
      <c r="H22" s="5">
        <v>0</v>
      </c>
      <c r="I22" s="5">
        <v>15607881</v>
      </c>
      <c r="J22" s="5">
        <v>7780889</v>
      </c>
      <c r="K22" s="5">
        <v>7780889</v>
      </c>
      <c r="L22" s="5">
        <v>7780889</v>
      </c>
      <c r="M22" s="5">
        <v>7780889</v>
      </c>
      <c r="N22" s="5">
        <v>7826992</v>
      </c>
      <c r="O22" s="33">
        <f t="shared" si="0"/>
        <v>0.49852308586924771</v>
      </c>
    </row>
    <row r="23" spans="1:15" ht="12.75" customHeight="1" x14ac:dyDescent="0.2">
      <c r="A23" s="4" t="s">
        <v>142</v>
      </c>
      <c r="B23" s="35" t="s">
        <v>116</v>
      </c>
      <c r="C23" s="4" t="s">
        <v>41</v>
      </c>
      <c r="D23" s="5">
        <v>90669214</v>
      </c>
      <c r="E23" s="5">
        <v>0</v>
      </c>
      <c r="F23" s="5">
        <v>0</v>
      </c>
      <c r="G23" s="5">
        <v>0</v>
      </c>
      <c r="H23" s="5">
        <v>0</v>
      </c>
      <c r="I23" s="5">
        <v>90669214</v>
      </c>
      <c r="J23" s="5">
        <v>53971830</v>
      </c>
      <c r="K23" s="5">
        <v>53971830</v>
      </c>
      <c r="L23" s="5">
        <v>53971830</v>
      </c>
      <c r="M23" s="5">
        <v>53971830</v>
      </c>
      <c r="N23" s="5">
        <v>36697384</v>
      </c>
      <c r="O23" s="33">
        <f t="shared" si="0"/>
        <v>0.59526081256202357</v>
      </c>
    </row>
    <row r="24" spans="1:15" ht="12.75" customHeight="1" x14ac:dyDescent="0.2">
      <c r="A24" s="4" t="s">
        <v>143</v>
      </c>
      <c r="B24" s="35" t="s">
        <v>116</v>
      </c>
      <c r="C24" s="4" t="s">
        <v>42</v>
      </c>
      <c r="D24" s="5">
        <v>4757111</v>
      </c>
      <c r="E24" s="5">
        <v>0</v>
      </c>
      <c r="F24" s="5">
        <v>0</v>
      </c>
      <c r="G24" s="5">
        <v>0</v>
      </c>
      <c r="H24" s="5">
        <v>0</v>
      </c>
      <c r="I24" s="5">
        <v>4757111</v>
      </c>
      <c r="J24" s="5">
        <v>2069800</v>
      </c>
      <c r="K24" s="5">
        <v>2069800</v>
      </c>
      <c r="L24" s="5">
        <v>2069800</v>
      </c>
      <c r="M24" s="5">
        <v>2069800</v>
      </c>
      <c r="N24" s="5">
        <v>2687311</v>
      </c>
      <c r="O24" s="33">
        <f t="shared" si="0"/>
        <v>0.43509600679908456</v>
      </c>
    </row>
    <row r="25" spans="1:15" ht="12.75" customHeight="1" x14ac:dyDescent="0.2">
      <c r="A25" s="2" t="s">
        <v>43</v>
      </c>
      <c r="B25" s="2"/>
      <c r="C25" s="2" t="s">
        <v>44</v>
      </c>
      <c r="D25" s="3">
        <v>50177001</v>
      </c>
      <c r="E25" s="3">
        <v>0</v>
      </c>
      <c r="F25" s="3">
        <v>0</v>
      </c>
      <c r="G25" s="3">
        <v>0</v>
      </c>
      <c r="H25" s="3">
        <v>0</v>
      </c>
      <c r="I25" s="3">
        <v>50177001</v>
      </c>
      <c r="J25" s="3">
        <v>24770600</v>
      </c>
      <c r="K25" s="3">
        <v>24770600</v>
      </c>
      <c r="L25" s="3">
        <v>24770600</v>
      </c>
      <c r="M25" s="3">
        <v>24770600</v>
      </c>
      <c r="N25" s="3">
        <v>25406401</v>
      </c>
      <c r="O25" s="33">
        <f t="shared" si="0"/>
        <v>0.49366441808668476</v>
      </c>
    </row>
    <row r="26" spans="1:15" ht="12.75" customHeight="1" x14ac:dyDescent="0.2">
      <c r="A26" s="4" t="s">
        <v>144</v>
      </c>
      <c r="B26" s="35" t="s">
        <v>116</v>
      </c>
      <c r="C26" s="4" t="s">
        <v>45</v>
      </c>
      <c r="D26" s="5">
        <v>39048836</v>
      </c>
      <c r="E26" s="5">
        <v>0</v>
      </c>
      <c r="F26" s="5">
        <v>0</v>
      </c>
      <c r="G26" s="5">
        <v>0</v>
      </c>
      <c r="H26" s="5">
        <v>0</v>
      </c>
      <c r="I26" s="5">
        <v>39048836</v>
      </c>
      <c r="J26" s="5">
        <v>19332800</v>
      </c>
      <c r="K26" s="5">
        <v>19332800</v>
      </c>
      <c r="L26" s="5">
        <v>19332800</v>
      </c>
      <c r="M26" s="5">
        <v>19332800</v>
      </c>
      <c r="N26" s="5">
        <v>19716036</v>
      </c>
      <c r="O26" s="33">
        <f t="shared" si="0"/>
        <v>0.49509286269122083</v>
      </c>
    </row>
    <row r="27" spans="1:15" ht="12.75" customHeight="1" x14ac:dyDescent="0.2">
      <c r="A27" s="4" t="s">
        <v>145</v>
      </c>
      <c r="B27" s="35" t="s">
        <v>116</v>
      </c>
      <c r="C27" s="4" t="s">
        <v>46</v>
      </c>
      <c r="D27" s="5">
        <v>5431266</v>
      </c>
      <c r="E27" s="5">
        <v>0</v>
      </c>
      <c r="F27" s="5">
        <v>0</v>
      </c>
      <c r="G27" s="5">
        <v>0</v>
      </c>
      <c r="H27" s="5">
        <v>0</v>
      </c>
      <c r="I27" s="5">
        <v>5431266</v>
      </c>
      <c r="J27" s="5">
        <v>3262600</v>
      </c>
      <c r="K27" s="5">
        <v>3262600</v>
      </c>
      <c r="L27" s="5">
        <v>3262600</v>
      </c>
      <c r="M27" s="5">
        <v>3262600</v>
      </c>
      <c r="N27" s="5">
        <v>2168666</v>
      </c>
      <c r="O27" s="33">
        <f t="shared" si="0"/>
        <v>0.6007070911275566</v>
      </c>
    </row>
    <row r="28" spans="1:15" ht="12.75" customHeight="1" x14ac:dyDescent="0.2">
      <c r="A28" s="4" t="s">
        <v>146</v>
      </c>
      <c r="B28" s="35" t="s">
        <v>116</v>
      </c>
      <c r="C28" s="4" t="s">
        <v>47</v>
      </c>
      <c r="D28" s="5">
        <v>5696899</v>
      </c>
      <c r="E28" s="5">
        <v>0</v>
      </c>
      <c r="F28" s="5">
        <v>0</v>
      </c>
      <c r="G28" s="5">
        <v>0</v>
      </c>
      <c r="H28" s="5">
        <v>0</v>
      </c>
      <c r="I28" s="5">
        <v>5696899</v>
      </c>
      <c r="J28" s="5">
        <v>2175200</v>
      </c>
      <c r="K28" s="5">
        <v>2175200</v>
      </c>
      <c r="L28" s="5">
        <v>2175200</v>
      </c>
      <c r="M28" s="5">
        <v>2175200</v>
      </c>
      <c r="N28" s="5">
        <v>3521699</v>
      </c>
      <c r="O28" s="33">
        <f t="shared" si="0"/>
        <v>0.38182175952215408</v>
      </c>
    </row>
    <row r="29" spans="1:15" ht="12.75" customHeight="1" x14ac:dyDescent="0.2">
      <c r="A29" s="2" t="s">
        <v>48</v>
      </c>
      <c r="B29" s="2"/>
      <c r="C29" s="2" t="s">
        <v>49</v>
      </c>
      <c r="D29" s="3">
        <v>151006630</v>
      </c>
      <c r="E29" s="3">
        <v>0</v>
      </c>
      <c r="F29" s="3">
        <v>0</v>
      </c>
      <c r="G29" s="3">
        <v>82645175</v>
      </c>
      <c r="H29" s="3">
        <v>33549518</v>
      </c>
      <c r="I29" s="3">
        <v>200102287</v>
      </c>
      <c r="J29" s="3">
        <v>133937003.27</v>
      </c>
      <c r="K29" s="3">
        <v>132937003.27</v>
      </c>
      <c r="L29" s="3">
        <v>128805641.27</v>
      </c>
      <c r="M29" s="3">
        <v>128805641.27</v>
      </c>
      <c r="N29" s="3">
        <v>66165283.729999997</v>
      </c>
      <c r="O29" s="33">
        <f t="shared" si="0"/>
        <v>0.66934269107079214</v>
      </c>
    </row>
    <row r="30" spans="1:15" ht="12.75" customHeight="1" x14ac:dyDescent="0.2">
      <c r="A30" s="2" t="s">
        <v>50</v>
      </c>
      <c r="B30" s="2"/>
      <c r="C30" s="2" t="s">
        <v>51</v>
      </c>
      <c r="D30" s="3">
        <v>6000000</v>
      </c>
      <c r="E30" s="3">
        <v>0</v>
      </c>
      <c r="F30" s="3">
        <v>0</v>
      </c>
      <c r="G30" s="3">
        <v>0</v>
      </c>
      <c r="H30" s="3">
        <v>0</v>
      </c>
      <c r="I30" s="3">
        <v>6000000</v>
      </c>
      <c r="J30" s="3">
        <v>4000000</v>
      </c>
      <c r="K30" s="3">
        <v>3000000</v>
      </c>
      <c r="L30" s="3">
        <v>3000000</v>
      </c>
      <c r="M30" s="3">
        <v>3000000</v>
      </c>
      <c r="N30" s="3">
        <v>2000000</v>
      </c>
      <c r="O30" s="33">
        <f t="shared" si="0"/>
        <v>0.66666666666666663</v>
      </c>
    </row>
    <row r="31" spans="1:15" ht="12.75" customHeight="1" x14ac:dyDescent="0.2">
      <c r="A31" s="4" t="s">
        <v>147</v>
      </c>
      <c r="B31" s="35" t="s">
        <v>116</v>
      </c>
      <c r="C31" s="4" t="s">
        <v>52</v>
      </c>
      <c r="D31" s="5">
        <v>6000000</v>
      </c>
      <c r="E31" s="5">
        <v>0</v>
      </c>
      <c r="F31" s="5">
        <v>0</v>
      </c>
      <c r="G31" s="5">
        <v>0</v>
      </c>
      <c r="H31" s="5">
        <v>0</v>
      </c>
      <c r="I31" s="5">
        <v>6000000</v>
      </c>
      <c r="J31" s="5">
        <v>4000000</v>
      </c>
      <c r="K31" s="5">
        <v>3000000</v>
      </c>
      <c r="L31" s="5">
        <v>3000000</v>
      </c>
      <c r="M31" s="5">
        <v>3000000</v>
      </c>
      <c r="N31" s="5">
        <v>2000000</v>
      </c>
      <c r="O31" s="33">
        <f t="shared" si="0"/>
        <v>0.66666666666666663</v>
      </c>
    </row>
    <row r="32" spans="1:15" ht="12.75" customHeight="1" x14ac:dyDescent="0.2">
      <c r="A32" s="2" t="s">
        <v>53</v>
      </c>
      <c r="B32" s="2"/>
      <c r="C32" s="2" t="s">
        <v>54</v>
      </c>
      <c r="D32" s="3">
        <v>71400000</v>
      </c>
      <c r="E32" s="3">
        <v>0</v>
      </c>
      <c r="F32" s="3">
        <v>0</v>
      </c>
      <c r="G32" s="3">
        <v>49145175</v>
      </c>
      <c r="H32" s="3">
        <v>24785768</v>
      </c>
      <c r="I32" s="3">
        <v>95759407</v>
      </c>
      <c r="J32" s="3">
        <v>87513989</v>
      </c>
      <c r="K32" s="3">
        <v>87513989</v>
      </c>
      <c r="L32" s="3">
        <v>83382627</v>
      </c>
      <c r="M32" s="3">
        <v>83382627</v>
      </c>
      <c r="N32" s="3">
        <v>8245418</v>
      </c>
      <c r="O32" s="33">
        <f t="shared" si="0"/>
        <v>0.91389443336882814</v>
      </c>
    </row>
    <row r="33" spans="1:15" ht="12.75" customHeight="1" x14ac:dyDescent="0.2">
      <c r="A33" s="4" t="s">
        <v>148</v>
      </c>
      <c r="B33" s="35" t="s">
        <v>116</v>
      </c>
      <c r="C33" s="4" t="s">
        <v>55</v>
      </c>
      <c r="D33" s="5">
        <v>12900000</v>
      </c>
      <c r="E33" s="5">
        <v>0</v>
      </c>
      <c r="F33" s="5">
        <v>0</v>
      </c>
      <c r="G33" s="5">
        <v>15595657</v>
      </c>
      <c r="H33" s="5">
        <v>0</v>
      </c>
      <c r="I33" s="5">
        <v>28495657</v>
      </c>
      <c r="J33" s="5">
        <v>28495657</v>
      </c>
      <c r="K33" s="5">
        <v>28495657</v>
      </c>
      <c r="L33" s="5">
        <v>28463527</v>
      </c>
      <c r="M33" s="5">
        <v>28463527</v>
      </c>
      <c r="N33" s="5">
        <v>0</v>
      </c>
      <c r="O33" s="33">
        <f t="shared" si="0"/>
        <v>1</v>
      </c>
    </row>
    <row r="34" spans="1:15" ht="12.75" customHeight="1" x14ac:dyDescent="0.2">
      <c r="A34" s="4" t="s">
        <v>149</v>
      </c>
      <c r="B34" s="35" t="s">
        <v>116</v>
      </c>
      <c r="C34" s="4" t="s">
        <v>56</v>
      </c>
      <c r="D34" s="5">
        <v>6000000</v>
      </c>
      <c r="E34" s="5">
        <v>0</v>
      </c>
      <c r="F34" s="5">
        <v>0</v>
      </c>
      <c r="G34" s="5">
        <v>0</v>
      </c>
      <c r="H34" s="5">
        <v>0</v>
      </c>
      <c r="I34" s="5">
        <v>6000000</v>
      </c>
      <c r="J34" s="5">
        <v>0</v>
      </c>
      <c r="K34" s="5">
        <v>0</v>
      </c>
      <c r="L34" s="5">
        <v>0</v>
      </c>
      <c r="M34" s="5">
        <v>0</v>
      </c>
      <c r="N34" s="5">
        <v>6000000</v>
      </c>
      <c r="O34" s="33">
        <f t="shared" si="0"/>
        <v>0</v>
      </c>
    </row>
    <row r="35" spans="1:15" ht="12.75" customHeight="1" x14ac:dyDescent="0.2">
      <c r="A35" s="4" t="s">
        <v>150</v>
      </c>
      <c r="B35" s="35" t="s">
        <v>116</v>
      </c>
      <c r="C35" s="4" t="s">
        <v>57</v>
      </c>
      <c r="D35" s="5">
        <v>3500000</v>
      </c>
      <c r="E35" s="5">
        <v>0</v>
      </c>
      <c r="F35" s="5">
        <v>0</v>
      </c>
      <c r="G35" s="5">
        <v>0</v>
      </c>
      <c r="H35" s="5">
        <v>0</v>
      </c>
      <c r="I35" s="5">
        <v>3500000</v>
      </c>
      <c r="J35" s="5">
        <v>1254582</v>
      </c>
      <c r="K35" s="5">
        <v>1254582</v>
      </c>
      <c r="L35" s="5">
        <v>1254582</v>
      </c>
      <c r="M35" s="5">
        <v>1254582</v>
      </c>
      <c r="N35" s="5">
        <v>2245418</v>
      </c>
      <c r="O35" s="33">
        <f t="shared" si="0"/>
        <v>0.35845199999999999</v>
      </c>
    </row>
    <row r="36" spans="1:15" ht="12.75" customHeight="1" x14ac:dyDescent="0.2">
      <c r="A36" s="4" t="s">
        <v>151</v>
      </c>
      <c r="B36" s="35" t="s">
        <v>116</v>
      </c>
      <c r="C36" s="4" t="s">
        <v>58</v>
      </c>
      <c r="D36" s="5">
        <v>14000000</v>
      </c>
      <c r="E36" s="5">
        <v>0</v>
      </c>
      <c r="F36" s="5">
        <v>0</v>
      </c>
      <c r="G36" s="5">
        <v>0</v>
      </c>
      <c r="H36" s="5">
        <v>4785768</v>
      </c>
      <c r="I36" s="5">
        <v>9214232</v>
      </c>
      <c r="J36" s="5">
        <v>9214232</v>
      </c>
      <c r="K36" s="5">
        <v>9214232</v>
      </c>
      <c r="L36" s="5">
        <v>5115000</v>
      </c>
      <c r="M36" s="5">
        <v>5115000</v>
      </c>
      <c r="N36" s="5">
        <v>0</v>
      </c>
      <c r="O36" s="33">
        <f t="shared" si="0"/>
        <v>1</v>
      </c>
    </row>
    <row r="37" spans="1:15" ht="12.75" customHeight="1" x14ac:dyDescent="0.2">
      <c r="A37" s="4" t="s">
        <v>152</v>
      </c>
      <c r="B37" s="35" t="s">
        <v>116</v>
      </c>
      <c r="C37" s="4" t="s">
        <v>59</v>
      </c>
      <c r="D37" s="5">
        <v>20000000</v>
      </c>
      <c r="E37" s="5">
        <v>0</v>
      </c>
      <c r="F37" s="5">
        <v>0</v>
      </c>
      <c r="G37" s="5">
        <v>0</v>
      </c>
      <c r="H37" s="5">
        <v>20000000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33">
        <v>0</v>
      </c>
    </row>
    <row r="38" spans="1:15" ht="12.75" customHeight="1" x14ac:dyDescent="0.2">
      <c r="A38" s="4" t="s">
        <v>153</v>
      </c>
      <c r="B38" s="35" t="s">
        <v>116</v>
      </c>
      <c r="C38" s="4" t="s">
        <v>60</v>
      </c>
      <c r="D38" s="5">
        <v>15000000</v>
      </c>
      <c r="E38" s="5">
        <v>0</v>
      </c>
      <c r="F38" s="5">
        <v>0</v>
      </c>
      <c r="G38" s="5">
        <v>33549518</v>
      </c>
      <c r="H38" s="5">
        <v>0</v>
      </c>
      <c r="I38" s="5">
        <v>48549518</v>
      </c>
      <c r="J38" s="5">
        <v>48549518</v>
      </c>
      <c r="K38" s="5">
        <v>48549518</v>
      </c>
      <c r="L38" s="5">
        <v>48549518</v>
      </c>
      <c r="M38" s="5">
        <v>48549518</v>
      </c>
      <c r="N38" s="5">
        <v>0</v>
      </c>
      <c r="O38" s="33">
        <f t="shared" si="0"/>
        <v>1</v>
      </c>
    </row>
    <row r="39" spans="1:15" ht="12.75" customHeight="1" x14ac:dyDescent="0.2">
      <c r="A39" s="2" t="s">
        <v>61</v>
      </c>
      <c r="B39" s="2"/>
      <c r="C39" s="2" t="s">
        <v>62</v>
      </c>
      <c r="D39" s="3">
        <v>56735950</v>
      </c>
      <c r="E39" s="3">
        <v>0</v>
      </c>
      <c r="F39" s="3">
        <v>0</v>
      </c>
      <c r="G39" s="3">
        <v>0</v>
      </c>
      <c r="H39" s="3">
        <v>8763750</v>
      </c>
      <c r="I39" s="3">
        <v>47972200</v>
      </c>
      <c r="J39" s="3">
        <v>26222800</v>
      </c>
      <c r="K39" s="3">
        <v>26222800</v>
      </c>
      <c r="L39" s="3">
        <v>26222800</v>
      </c>
      <c r="M39" s="3">
        <v>26222800</v>
      </c>
      <c r="N39" s="3">
        <v>21749400</v>
      </c>
      <c r="O39" s="33">
        <f t="shared" si="0"/>
        <v>0.54662492026632092</v>
      </c>
    </row>
    <row r="40" spans="1:15" ht="12.75" customHeight="1" x14ac:dyDescent="0.2">
      <c r="A40" s="4" t="s">
        <v>154</v>
      </c>
      <c r="B40" s="35" t="s">
        <v>116</v>
      </c>
      <c r="C40" s="4" t="s">
        <v>63</v>
      </c>
      <c r="D40" s="5">
        <v>21250000</v>
      </c>
      <c r="E40" s="5">
        <v>0</v>
      </c>
      <c r="F40" s="5">
        <v>0</v>
      </c>
      <c r="G40" s="5">
        <v>0</v>
      </c>
      <c r="H40" s="5">
        <v>0</v>
      </c>
      <c r="I40" s="5">
        <v>21250000</v>
      </c>
      <c r="J40" s="5">
        <v>8030800</v>
      </c>
      <c r="K40" s="5">
        <v>8030800</v>
      </c>
      <c r="L40" s="5">
        <v>8030800</v>
      </c>
      <c r="M40" s="5">
        <v>8030800</v>
      </c>
      <c r="N40" s="5">
        <v>13219200</v>
      </c>
      <c r="O40" s="33">
        <f t="shared" si="0"/>
        <v>0.37791999999999998</v>
      </c>
    </row>
    <row r="41" spans="1:15" ht="12.75" customHeight="1" x14ac:dyDescent="0.2">
      <c r="A41" s="4" t="s">
        <v>155</v>
      </c>
      <c r="B41" s="35" t="s">
        <v>116</v>
      </c>
      <c r="C41" s="4" t="s">
        <v>64</v>
      </c>
      <c r="D41" s="5">
        <v>35485950</v>
      </c>
      <c r="E41" s="5">
        <v>0</v>
      </c>
      <c r="F41" s="5">
        <v>0</v>
      </c>
      <c r="G41" s="5">
        <v>0</v>
      </c>
      <c r="H41" s="5">
        <v>8763750</v>
      </c>
      <c r="I41" s="5">
        <v>26722200</v>
      </c>
      <c r="J41" s="5">
        <v>18192000</v>
      </c>
      <c r="K41" s="5">
        <v>18192000</v>
      </c>
      <c r="L41" s="5">
        <v>18192000</v>
      </c>
      <c r="M41" s="5">
        <v>18192000</v>
      </c>
      <c r="N41" s="5">
        <v>8530200</v>
      </c>
      <c r="O41" s="33">
        <f t="shared" si="0"/>
        <v>0.68078227092080745</v>
      </c>
    </row>
    <row r="42" spans="1:15" ht="12.75" customHeight="1" x14ac:dyDescent="0.2">
      <c r="A42" s="2" t="s">
        <v>65</v>
      </c>
      <c r="B42" s="2"/>
      <c r="C42" s="2" t="s">
        <v>66</v>
      </c>
      <c r="D42" s="3">
        <v>16870680</v>
      </c>
      <c r="E42" s="3">
        <v>0</v>
      </c>
      <c r="F42" s="3">
        <v>0</v>
      </c>
      <c r="G42" s="3">
        <v>0</v>
      </c>
      <c r="H42" s="3">
        <v>0</v>
      </c>
      <c r="I42" s="3">
        <v>16870680</v>
      </c>
      <c r="J42" s="3">
        <v>3298244.98</v>
      </c>
      <c r="K42" s="3">
        <v>3298244.98</v>
      </c>
      <c r="L42" s="3">
        <v>3298244.98</v>
      </c>
      <c r="M42" s="3">
        <v>3298244.98</v>
      </c>
      <c r="N42" s="3">
        <v>13572435.02</v>
      </c>
      <c r="O42" s="33">
        <f t="shared" si="0"/>
        <v>0.19550160278068224</v>
      </c>
    </row>
    <row r="43" spans="1:15" ht="12.75" customHeight="1" x14ac:dyDescent="0.2">
      <c r="A43" s="4" t="s">
        <v>156</v>
      </c>
      <c r="B43" s="35" t="s">
        <v>116</v>
      </c>
      <c r="C43" s="4" t="s">
        <v>67</v>
      </c>
      <c r="D43" s="5">
        <v>1855000</v>
      </c>
      <c r="E43" s="5">
        <v>0</v>
      </c>
      <c r="F43" s="5">
        <v>0</v>
      </c>
      <c r="G43" s="5">
        <v>0</v>
      </c>
      <c r="H43" s="5">
        <v>0</v>
      </c>
      <c r="I43" s="5">
        <v>1855000</v>
      </c>
      <c r="J43" s="5">
        <v>0</v>
      </c>
      <c r="K43" s="5">
        <v>0</v>
      </c>
      <c r="L43" s="5">
        <v>0</v>
      </c>
      <c r="M43" s="5">
        <v>0</v>
      </c>
      <c r="N43" s="5">
        <v>1855000</v>
      </c>
      <c r="O43" s="33">
        <f t="shared" si="0"/>
        <v>0</v>
      </c>
    </row>
    <row r="44" spans="1:15" ht="12.75" customHeight="1" x14ac:dyDescent="0.2">
      <c r="A44" s="4" t="s">
        <v>157</v>
      </c>
      <c r="B44" s="35" t="s">
        <v>116</v>
      </c>
      <c r="C44" s="4" t="s">
        <v>68</v>
      </c>
      <c r="D44" s="5">
        <v>7259000</v>
      </c>
      <c r="E44" s="5">
        <v>0</v>
      </c>
      <c r="F44" s="5">
        <v>0</v>
      </c>
      <c r="G44" s="5">
        <v>0</v>
      </c>
      <c r="H44" s="5">
        <v>0</v>
      </c>
      <c r="I44" s="5">
        <v>7259000</v>
      </c>
      <c r="J44" s="5">
        <v>0</v>
      </c>
      <c r="K44" s="5">
        <v>0</v>
      </c>
      <c r="L44" s="5">
        <v>0</v>
      </c>
      <c r="M44" s="5">
        <v>0</v>
      </c>
      <c r="N44" s="5">
        <v>7259000</v>
      </c>
      <c r="O44" s="33">
        <f t="shared" si="0"/>
        <v>0</v>
      </c>
    </row>
    <row r="45" spans="1:15" ht="12.75" customHeight="1" x14ac:dyDescent="0.2">
      <c r="A45" s="4" t="s">
        <v>158</v>
      </c>
      <c r="B45" s="35" t="s">
        <v>116</v>
      </c>
      <c r="C45" s="4" t="s">
        <v>69</v>
      </c>
      <c r="D45" s="5">
        <v>4400000</v>
      </c>
      <c r="E45" s="5">
        <v>0</v>
      </c>
      <c r="F45" s="5">
        <v>0</v>
      </c>
      <c r="G45" s="5">
        <v>0</v>
      </c>
      <c r="H45" s="5">
        <v>0</v>
      </c>
      <c r="I45" s="5">
        <v>4400000</v>
      </c>
      <c r="J45" s="5">
        <v>2574840.2799999998</v>
      </c>
      <c r="K45" s="5">
        <v>2574840.2799999998</v>
      </c>
      <c r="L45" s="5">
        <v>2574840.2799999998</v>
      </c>
      <c r="M45" s="5">
        <v>2574840.2799999998</v>
      </c>
      <c r="N45" s="5">
        <v>1825159.72</v>
      </c>
      <c r="O45" s="33">
        <f t="shared" si="0"/>
        <v>0.58519097272727272</v>
      </c>
    </row>
    <row r="46" spans="1:15" ht="12.75" customHeight="1" x14ac:dyDescent="0.2">
      <c r="A46" s="4" t="s">
        <v>159</v>
      </c>
      <c r="B46" s="35" t="s">
        <v>116</v>
      </c>
      <c r="C46" s="4" t="s">
        <v>70</v>
      </c>
      <c r="D46" s="5">
        <v>922000</v>
      </c>
      <c r="E46" s="5">
        <v>0</v>
      </c>
      <c r="F46" s="5">
        <v>0</v>
      </c>
      <c r="G46" s="5">
        <v>0</v>
      </c>
      <c r="H46" s="5">
        <v>0</v>
      </c>
      <c r="I46" s="5">
        <v>922000</v>
      </c>
      <c r="J46" s="5">
        <v>265705</v>
      </c>
      <c r="K46" s="5">
        <v>265705</v>
      </c>
      <c r="L46" s="5">
        <v>265705</v>
      </c>
      <c r="M46" s="5">
        <v>265705</v>
      </c>
      <c r="N46" s="5">
        <v>656295</v>
      </c>
      <c r="O46" s="33">
        <f t="shared" si="0"/>
        <v>0.28818329718004337</v>
      </c>
    </row>
    <row r="47" spans="1:15" ht="12.75" customHeight="1" x14ac:dyDescent="0.2">
      <c r="A47" s="4" t="s">
        <v>160</v>
      </c>
      <c r="B47" s="35" t="s">
        <v>116</v>
      </c>
      <c r="C47" s="4" t="s">
        <v>71</v>
      </c>
      <c r="D47" s="5">
        <v>2434680</v>
      </c>
      <c r="E47" s="5">
        <v>0</v>
      </c>
      <c r="F47" s="5">
        <v>0</v>
      </c>
      <c r="G47" s="5">
        <v>0</v>
      </c>
      <c r="H47" s="5">
        <v>0</v>
      </c>
      <c r="I47" s="5">
        <v>2434680</v>
      </c>
      <c r="J47" s="5">
        <v>457699.7</v>
      </c>
      <c r="K47" s="5">
        <v>457699.7</v>
      </c>
      <c r="L47" s="5">
        <v>457699.7</v>
      </c>
      <c r="M47" s="5">
        <v>457699.7</v>
      </c>
      <c r="N47" s="5">
        <v>1976980.3</v>
      </c>
      <c r="O47" s="33">
        <f t="shared" si="0"/>
        <v>0.18799172786567434</v>
      </c>
    </row>
    <row r="48" spans="1:15" ht="12.75" customHeight="1" x14ac:dyDescent="0.2">
      <c r="A48" s="2" t="s">
        <v>111</v>
      </c>
      <c r="B48" s="2"/>
      <c r="C48" s="2" t="s">
        <v>112</v>
      </c>
      <c r="D48" s="3">
        <v>0</v>
      </c>
      <c r="E48" s="3">
        <v>0</v>
      </c>
      <c r="F48" s="3">
        <v>0</v>
      </c>
      <c r="G48" s="3">
        <v>33500000</v>
      </c>
      <c r="H48" s="3">
        <v>0</v>
      </c>
      <c r="I48" s="3">
        <v>33500000</v>
      </c>
      <c r="J48" s="3">
        <v>12901969.289999999</v>
      </c>
      <c r="K48" s="3">
        <v>12901969.289999999</v>
      </c>
      <c r="L48" s="3">
        <v>12901969.289999999</v>
      </c>
      <c r="M48" s="3">
        <v>12901969.289999999</v>
      </c>
      <c r="N48" s="3">
        <v>20598030.710000001</v>
      </c>
      <c r="O48" s="33">
        <f t="shared" si="0"/>
        <v>0.38513341164179105</v>
      </c>
    </row>
    <row r="49" spans="1:15" ht="12.75" customHeight="1" x14ac:dyDescent="0.2">
      <c r="A49" s="4" t="s">
        <v>161</v>
      </c>
      <c r="B49" s="35" t="s">
        <v>116</v>
      </c>
      <c r="C49" s="4" t="s">
        <v>113</v>
      </c>
      <c r="D49" s="5">
        <v>0</v>
      </c>
      <c r="E49" s="5">
        <v>0</v>
      </c>
      <c r="F49" s="5">
        <v>0</v>
      </c>
      <c r="G49" s="5">
        <v>33500000</v>
      </c>
      <c r="H49" s="5">
        <v>0</v>
      </c>
      <c r="I49" s="5">
        <v>33500000</v>
      </c>
      <c r="J49" s="5">
        <v>12901969.289999999</v>
      </c>
      <c r="K49" s="5">
        <v>12901969.289999999</v>
      </c>
      <c r="L49" s="5">
        <v>12901969.289999999</v>
      </c>
      <c r="M49" s="5">
        <v>12901969.289999999</v>
      </c>
      <c r="N49" s="5">
        <v>20598030.710000001</v>
      </c>
      <c r="O49" s="33">
        <f t="shared" si="0"/>
        <v>0.38513341164179105</v>
      </c>
    </row>
    <row r="50" spans="1:15" ht="12.75" customHeight="1" x14ac:dyDescent="0.2">
      <c r="A50" s="2" t="s">
        <v>72</v>
      </c>
      <c r="B50" s="2"/>
      <c r="C50" s="2" t="s">
        <v>73</v>
      </c>
      <c r="D50" s="3">
        <v>43548646</v>
      </c>
      <c r="E50" s="3">
        <v>0</v>
      </c>
      <c r="F50" s="3">
        <v>0</v>
      </c>
      <c r="G50" s="3">
        <v>0</v>
      </c>
      <c r="H50" s="3">
        <v>0</v>
      </c>
      <c r="I50" s="3">
        <v>43548646</v>
      </c>
      <c r="J50" s="3">
        <v>0</v>
      </c>
      <c r="K50" s="3">
        <v>0</v>
      </c>
      <c r="L50" s="3">
        <v>0</v>
      </c>
      <c r="M50" s="3">
        <v>0</v>
      </c>
      <c r="N50" s="3">
        <v>43548646</v>
      </c>
      <c r="O50" s="33">
        <f t="shared" si="0"/>
        <v>0</v>
      </c>
    </row>
    <row r="51" spans="1:15" ht="12.75" customHeight="1" x14ac:dyDescent="0.2">
      <c r="A51" s="2" t="s">
        <v>74</v>
      </c>
      <c r="B51" s="2"/>
      <c r="C51" s="2" t="s">
        <v>75</v>
      </c>
      <c r="D51" s="3">
        <v>43548646</v>
      </c>
      <c r="E51" s="3">
        <v>0</v>
      </c>
      <c r="F51" s="3">
        <v>0</v>
      </c>
      <c r="G51" s="3">
        <v>0</v>
      </c>
      <c r="H51" s="3">
        <v>0</v>
      </c>
      <c r="I51" s="3">
        <v>43548646</v>
      </c>
      <c r="J51" s="3">
        <v>0</v>
      </c>
      <c r="K51" s="3">
        <v>0</v>
      </c>
      <c r="L51" s="3">
        <v>0</v>
      </c>
      <c r="M51" s="3">
        <v>0</v>
      </c>
      <c r="N51" s="3">
        <v>43548646</v>
      </c>
      <c r="O51" s="33">
        <f t="shared" si="0"/>
        <v>0</v>
      </c>
    </row>
    <row r="52" spans="1:15" ht="12.75" customHeight="1" x14ac:dyDescent="0.2">
      <c r="A52" s="2" t="s">
        <v>76</v>
      </c>
      <c r="B52" s="2"/>
      <c r="C52" s="2" t="s">
        <v>77</v>
      </c>
      <c r="D52" s="3">
        <v>43548646</v>
      </c>
      <c r="E52" s="3">
        <v>0</v>
      </c>
      <c r="F52" s="3">
        <v>0</v>
      </c>
      <c r="G52" s="3">
        <v>0</v>
      </c>
      <c r="H52" s="3">
        <v>0</v>
      </c>
      <c r="I52" s="3">
        <v>43548646</v>
      </c>
      <c r="J52" s="3">
        <v>0</v>
      </c>
      <c r="K52" s="3">
        <v>0</v>
      </c>
      <c r="L52" s="3">
        <v>0</v>
      </c>
      <c r="M52" s="3">
        <v>0</v>
      </c>
      <c r="N52" s="3">
        <v>43548646</v>
      </c>
      <c r="O52" s="33">
        <f t="shared" si="0"/>
        <v>0</v>
      </c>
    </row>
    <row r="53" spans="1:15" ht="12.75" customHeight="1" x14ac:dyDescent="0.2">
      <c r="A53" s="4" t="s">
        <v>162</v>
      </c>
      <c r="B53" s="35" t="s">
        <v>117</v>
      </c>
      <c r="C53" s="4" t="s">
        <v>78</v>
      </c>
      <c r="D53" s="5">
        <v>43548646</v>
      </c>
      <c r="E53" s="5">
        <v>0</v>
      </c>
      <c r="F53" s="5">
        <v>0</v>
      </c>
      <c r="G53" s="5">
        <v>0</v>
      </c>
      <c r="H53" s="5">
        <v>0</v>
      </c>
      <c r="I53" s="5">
        <v>43548646</v>
      </c>
      <c r="J53" s="5">
        <v>0</v>
      </c>
      <c r="K53" s="5">
        <v>0</v>
      </c>
      <c r="L53" s="5">
        <v>0</v>
      </c>
      <c r="M53" s="5">
        <v>0</v>
      </c>
      <c r="N53" s="5">
        <v>43548646</v>
      </c>
      <c r="O53" s="33">
        <f t="shared" si="0"/>
        <v>0</v>
      </c>
    </row>
    <row r="54" spans="1:15" ht="12.75" customHeight="1" x14ac:dyDescent="0.2">
      <c r="A54" s="2" t="s">
        <v>79</v>
      </c>
      <c r="B54" s="2"/>
      <c r="C54" s="2" t="s">
        <v>80</v>
      </c>
      <c r="D54" s="3">
        <v>0</v>
      </c>
      <c r="E54" s="3">
        <v>3393335</v>
      </c>
      <c r="F54" s="3">
        <v>0</v>
      </c>
      <c r="G54" s="3">
        <v>0</v>
      </c>
      <c r="H54" s="3">
        <v>0</v>
      </c>
      <c r="I54" s="3">
        <v>3393335</v>
      </c>
      <c r="J54" s="3">
        <v>3393335</v>
      </c>
      <c r="K54" s="3">
        <v>3393335</v>
      </c>
      <c r="L54" s="3">
        <v>3393335</v>
      </c>
      <c r="M54" s="3">
        <v>3393335</v>
      </c>
      <c r="N54" s="3">
        <v>0</v>
      </c>
      <c r="O54" s="33">
        <f t="shared" si="0"/>
        <v>1</v>
      </c>
    </row>
    <row r="55" spans="1:15" ht="12.75" customHeight="1" x14ac:dyDescent="0.2">
      <c r="A55" s="2" t="s">
        <v>81</v>
      </c>
      <c r="B55" s="2"/>
      <c r="C55" s="2" t="s">
        <v>82</v>
      </c>
      <c r="D55" s="3">
        <v>0</v>
      </c>
      <c r="E55" s="3">
        <v>3393335</v>
      </c>
      <c r="F55" s="3">
        <v>0</v>
      </c>
      <c r="G55" s="3">
        <v>0</v>
      </c>
      <c r="H55" s="3">
        <v>0</v>
      </c>
      <c r="I55" s="3">
        <v>3393335</v>
      </c>
      <c r="J55" s="3">
        <v>3393335</v>
      </c>
      <c r="K55" s="3">
        <v>3393335</v>
      </c>
      <c r="L55" s="3">
        <v>3393335</v>
      </c>
      <c r="M55" s="3">
        <v>3393335</v>
      </c>
      <c r="N55" s="3">
        <v>0</v>
      </c>
      <c r="O55" s="33">
        <f t="shared" si="0"/>
        <v>1</v>
      </c>
    </row>
    <row r="56" spans="1:15" ht="12.75" customHeight="1" x14ac:dyDescent="0.2">
      <c r="A56" s="2" t="s">
        <v>83</v>
      </c>
      <c r="B56" s="2"/>
      <c r="C56" s="2" t="s">
        <v>84</v>
      </c>
      <c r="D56" s="3">
        <v>0</v>
      </c>
      <c r="E56" s="3">
        <v>3393335</v>
      </c>
      <c r="F56" s="3">
        <v>0</v>
      </c>
      <c r="G56" s="3">
        <v>0</v>
      </c>
      <c r="H56" s="3">
        <v>0</v>
      </c>
      <c r="I56" s="3">
        <v>3393335</v>
      </c>
      <c r="J56" s="3">
        <v>3393335</v>
      </c>
      <c r="K56" s="3">
        <v>3393335</v>
      </c>
      <c r="L56" s="3">
        <v>3393335</v>
      </c>
      <c r="M56" s="3">
        <v>3393335</v>
      </c>
      <c r="N56" s="3">
        <v>0</v>
      </c>
      <c r="O56" s="33">
        <f t="shared" si="0"/>
        <v>1</v>
      </c>
    </row>
    <row r="57" spans="1:15" ht="12.75" customHeight="1" x14ac:dyDescent="0.2">
      <c r="A57" s="4" t="s">
        <v>163</v>
      </c>
      <c r="B57" s="35" t="s">
        <v>115</v>
      </c>
      <c r="C57" s="4" t="s">
        <v>85</v>
      </c>
      <c r="D57" s="5">
        <v>0</v>
      </c>
      <c r="E57" s="5">
        <v>3393335</v>
      </c>
      <c r="F57" s="5">
        <v>0</v>
      </c>
      <c r="G57" s="5">
        <v>0</v>
      </c>
      <c r="H57" s="5">
        <v>0</v>
      </c>
      <c r="I57" s="5">
        <v>3393335</v>
      </c>
      <c r="J57" s="5">
        <v>3393335</v>
      </c>
      <c r="K57" s="5">
        <v>3393335</v>
      </c>
      <c r="L57" s="5">
        <v>3393335</v>
      </c>
      <c r="M57" s="5">
        <v>3393335</v>
      </c>
      <c r="N57" s="5">
        <v>0</v>
      </c>
      <c r="O57" s="33">
        <f t="shared" si="0"/>
        <v>1</v>
      </c>
    </row>
    <row r="58" spans="1:15" ht="12.75" customHeight="1" x14ac:dyDescent="0.2">
      <c r="A58" s="2" t="s">
        <v>86</v>
      </c>
      <c r="B58" s="2"/>
      <c r="C58" s="2" t="s">
        <v>3</v>
      </c>
      <c r="D58" s="3">
        <v>23579337650</v>
      </c>
      <c r="E58" s="3">
        <v>45871035962</v>
      </c>
      <c r="F58" s="3">
        <v>0</v>
      </c>
      <c r="G58" s="3">
        <v>0</v>
      </c>
      <c r="H58" s="3">
        <v>0</v>
      </c>
      <c r="I58" s="3">
        <v>69450373612</v>
      </c>
      <c r="J58" s="3">
        <v>68124333446</v>
      </c>
      <c r="K58" s="3">
        <v>67917382024</v>
      </c>
      <c r="L58" s="3">
        <v>35886599728.75</v>
      </c>
      <c r="M58" s="3">
        <v>30321000822.75</v>
      </c>
      <c r="N58" s="3">
        <v>1326040166</v>
      </c>
      <c r="O58" s="33">
        <f t="shared" si="0"/>
        <v>0.98090665179991376</v>
      </c>
    </row>
    <row r="59" spans="1:15" ht="15" x14ac:dyDescent="0.2">
      <c r="A59" s="2" t="s">
        <v>87</v>
      </c>
      <c r="B59" s="2"/>
      <c r="C59" s="2" t="s">
        <v>4</v>
      </c>
      <c r="D59" s="3">
        <v>23579337650</v>
      </c>
      <c r="E59" s="3">
        <v>33819960792</v>
      </c>
      <c r="F59" s="3">
        <v>0</v>
      </c>
      <c r="G59" s="3">
        <v>0</v>
      </c>
      <c r="H59" s="3">
        <v>0</v>
      </c>
      <c r="I59" s="3">
        <v>57399298442</v>
      </c>
      <c r="J59" s="3">
        <v>56146636782</v>
      </c>
      <c r="K59" s="3">
        <v>55939685360</v>
      </c>
      <c r="L59" s="3">
        <v>23908903064.75</v>
      </c>
      <c r="M59" s="3">
        <v>18343304158.75</v>
      </c>
      <c r="N59" s="3">
        <v>1252661660</v>
      </c>
      <c r="O59" s="33">
        <f t="shared" si="0"/>
        <v>0.97817635939808967</v>
      </c>
    </row>
    <row r="60" spans="1:15" ht="15" x14ac:dyDescent="0.2">
      <c r="A60" s="2" t="s">
        <v>88</v>
      </c>
      <c r="B60" s="2"/>
      <c r="C60" s="2" t="s">
        <v>89</v>
      </c>
      <c r="D60" s="3">
        <v>23579337650</v>
      </c>
      <c r="E60" s="3">
        <v>33819960792</v>
      </c>
      <c r="F60" s="3">
        <v>0</v>
      </c>
      <c r="G60" s="3">
        <v>0</v>
      </c>
      <c r="H60" s="3">
        <v>0</v>
      </c>
      <c r="I60" s="3">
        <v>57399298442</v>
      </c>
      <c r="J60" s="3">
        <v>56146636782</v>
      </c>
      <c r="K60" s="3">
        <v>55939685360</v>
      </c>
      <c r="L60" s="3">
        <v>23908903064.75</v>
      </c>
      <c r="M60" s="3">
        <v>18343304158.75</v>
      </c>
      <c r="N60" s="3">
        <v>1252661660</v>
      </c>
      <c r="O60" s="33">
        <f t="shared" si="0"/>
        <v>0.97817635939808967</v>
      </c>
    </row>
    <row r="61" spans="1:15" ht="38.25" x14ac:dyDescent="0.2">
      <c r="A61" s="4" t="s">
        <v>164</v>
      </c>
      <c r="B61" s="35" t="s">
        <v>118</v>
      </c>
      <c r="C61" s="6" t="s">
        <v>90</v>
      </c>
      <c r="D61" s="5">
        <v>5691235616</v>
      </c>
      <c r="E61" s="5">
        <v>0</v>
      </c>
      <c r="F61" s="5">
        <v>0</v>
      </c>
      <c r="G61" s="5">
        <v>0</v>
      </c>
      <c r="H61" s="5">
        <v>0</v>
      </c>
      <c r="I61" s="5">
        <v>5691235616</v>
      </c>
      <c r="J61" s="5">
        <v>5489992634</v>
      </c>
      <c r="K61" s="5">
        <v>5489992634</v>
      </c>
      <c r="L61" s="5">
        <v>3674643841</v>
      </c>
      <c r="M61" s="5">
        <v>2773452495</v>
      </c>
      <c r="N61" s="5">
        <v>201242982</v>
      </c>
      <c r="O61" s="33">
        <f t="shared" si="0"/>
        <v>0.96463984351056609</v>
      </c>
    </row>
    <row r="62" spans="1:15" ht="38.25" x14ac:dyDescent="0.2">
      <c r="A62" s="4" t="s">
        <v>165</v>
      </c>
      <c r="B62" s="35" t="s">
        <v>119</v>
      </c>
      <c r="C62" s="6" t="s">
        <v>91</v>
      </c>
      <c r="D62" s="5">
        <v>262908960</v>
      </c>
      <c r="E62" s="5">
        <v>179350000</v>
      </c>
      <c r="F62" s="5">
        <v>0</v>
      </c>
      <c r="G62" s="5">
        <v>0</v>
      </c>
      <c r="H62" s="5">
        <v>0</v>
      </c>
      <c r="I62" s="5">
        <v>442258960</v>
      </c>
      <c r="J62" s="5">
        <v>438671960</v>
      </c>
      <c r="K62" s="5">
        <v>438671960</v>
      </c>
      <c r="L62" s="5">
        <v>194332350</v>
      </c>
      <c r="M62" s="5">
        <v>194332350</v>
      </c>
      <c r="N62" s="5">
        <v>3587000</v>
      </c>
      <c r="O62" s="33">
        <f t="shared" si="0"/>
        <v>0.99188936726120824</v>
      </c>
    </row>
    <row r="63" spans="1:15" ht="38.25" x14ac:dyDescent="0.2">
      <c r="A63" s="4" t="s">
        <v>166</v>
      </c>
      <c r="B63" s="35" t="s">
        <v>120</v>
      </c>
      <c r="C63" s="6" t="s">
        <v>92</v>
      </c>
      <c r="D63" s="5">
        <v>12097063308</v>
      </c>
      <c r="E63" s="5">
        <v>178232476</v>
      </c>
      <c r="F63" s="5">
        <v>0</v>
      </c>
      <c r="G63" s="5">
        <v>0</v>
      </c>
      <c r="H63" s="5">
        <v>0</v>
      </c>
      <c r="I63" s="5">
        <v>12275295784</v>
      </c>
      <c r="J63" s="5">
        <v>11970332218</v>
      </c>
      <c r="K63" s="5">
        <v>11970332218</v>
      </c>
      <c r="L63" s="5">
        <v>6008375759</v>
      </c>
      <c r="M63" s="5">
        <v>2419145080</v>
      </c>
      <c r="N63" s="5">
        <v>304963566</v>
      </c>
      <c r="O63" s="33">
        <f t="shared" si="0"/>
        <v>0.97515631628221133</v>
      </c>
    </row>
    <row r="64" spans="1:15" ht="51" x14ac:dyDescent="0.2">
      <c r="A64" s="4" t="s">
        <v>167</v>
      </c>
      <c r="B64" s="35" t="s">
        <v>121</v>
      </c>
      <c r="C64" s="6" t="s">
        <v>93</v>
      </c>
      <c r="D64" s="5">
        <v>5528129766</v>
      </c>
      <c r="E64" s="5">
        <v>1943113601</v>
      </c>
      <c r="F64" s="5">
        <v>0</v>
      </c>
      <c r="G64" s="5">
        <v>0</v>
      </c>
      <c r="H64" s="5">
        <v>0</v>
      </c>
      <c r="I64" s="5">
        <v>7471243367</v>
      </c>
      <c r="J64" s="5">
        <v>7304806333</v>
      </c>
      <c r="K64" s="5">
        <v>7304806333</v>
      </c>
      <c r="L64" s="5">
        <v>4052704602.75</v>
      </c>
      <c r="M64" s="5">
        <v>4052704602.75</v>
      </c>
      <c r="N64" s="5">
        <v>166437034</v>
      </c>
      <c r="O64" s="33">
        <f t="shared" si="0"/>
        <v>0.97772298052354423</v>
      </c>
    </row>
    <row r="65" spans="1:15" ht="38.25" x14ac:dyDescent="0.2">
      <c r="A65" s="4" t="s">
        <v>168</v>
      </c>
      <c r="B65" s="35" t="s">
        <v>122</v>
      </c>
      <c r="C65" s="6" t="s">
        <v>94</v>
      </c>
      <c r="D65" s="5">
        <v>0</v>
      </c>
      <c r="E65" s="5">
        <v>10895924150</v>
      </c>
      <c r="F65" s="5">
        <v>0</v>
      </c>
      <c r="G65" s="5">
        <v>0</v>
      </c>
      <c r="H65" s="5">
        <v>0</v>
      </c>
      <c r="I65" s="5">
        <v>10895924150</v>
      </c>
      <c r="J65" s="5">
        <v>10756717274</v>
      </c>
      <c r="K65" s="5">
        <v>10754727241</v>
      </c>
      <c r="L65" s="5">
        <v>1103476087</v>
      </c>
      <c r="M65" s="5">
        <v>1103476087</v>
      </c>
      <c r="N65" s="5">
        <v>139206876</v>
      </c>
      <c r="O65" s="33">
        <f t="shared" si="0"/>
        <v>0.98722394960871673</v>
      </c>
    </row>
    <row r="66" spans="1:15" ht="51" x14ac:dyDescent="0.2">
      <c r="A66" s="4" t="s">
        <v>169</v>
      </c>
      <c r="B66" s="35" t="s">
        <v>123</v>
      </c>
      <c r="C66" s="6" t="s">
        <v>95</v>
      </c>
      <c r="D66" s="5">
        <v>0</v>
      </c>
      <c r="E66" s="5">
        <v>843363194</v>
      </c>
      <c r="F66" s="5">
        <v>0</v>
      </c>
      <c r="G66" s="5">
        <v>0</v>
      </c>
      <c r="H66" s="5">
        <v>0</v>
      </c>
      <c r="I66" s="5">
        <v>843363194</v>
      </c>
      <c r="J66" s="5">
        <v>737356782</v>
      </c>
      <c r="K66" s="5">
        <v>737356782</v>
      </c>
      <c r="L66" s="5">
        <v>484675277</v>
      </c>
      <c r="M66" s="5">
        <v>484675277</v>
      </c>
      <c r="N66" s="5">
        <v>106006412</v>
      </c>
      <c r="O66" s="33">
        <f t="shared" si="0"/>
        <v>0.87430514782460378</v>
      </c>
    </row>
    <row r="67" spans="1:15" ht="38.25" x14ac:dyDescent="0.2">
      <c r="A67" s="4" t="s">
        <v>170</v>
      </c>
      <c r="B67" s="35" t="s">
        <v>124</v>
      </c>
      <c r="C67" s="6" t="s">
        <v>96</v>
      </c>
      <c r="D67" s="5">
        <v>0</v>
      </c>
      <c r="E67" s="5">
        <v>10082762744</v>
      </c>
      <c r="F67" s="5">
        <v>0</v>
      </c>
      <c r="G67" s="5">
        <v>0</v>
      </c>
      <c r="H67" s="5">
        <v>0</v>
      </c>
      <c r="I67" s="5">
        <v>10082762744</v>
      </c>
      <c r="J67" s="5">
        <v>9928570572</v>
      </c>
      <c r="K67" s="5">
        <v>9920932376</v>
      </c>
      <c r="L67" s="5">
        <v>7167942263</v>
      </c>
      <c r="M67" s="5">
        <v>6148316295</v>
      </c>
      <c r="N67" s="5">
        <v>154192172</v>
      </c>
      <c r="O67" s="33">
        <f t="shared" si="0"/>
        <v>0.98470734897617662</v>
      </c>
    </row>
    <row r="68" spans="1:15" ht="38.25" x14ac:dyDescent="0.2">
      <c r="A68" s="4" t="s">
        <v>171</v>
      </c>
      <c r="B68" s="35" t="s">
        <v>125</v>
      </c>
      <c r="C68" s="6" t="s">
        <v>97</v>
      </c>
      <c r="D68" s="5">
        <v>0</v>
      </c>
      <c r="E68" s="5">
        <v>1257901633</v>
      </c>
      <c r="F68" s="5">
        <v>0</v>
      </c>
      <c r="G68" s="5">
        <v>0</v>
      </c>
      <c r="H68" s="5">
        <v>0</v>
      </c>
      <c r="I68" s="5">
        <v>1257901633</v>
      </c>
      <c r="J68" s="5">
        <v>1249663234</v>
      </c>
      <c r="K68" s="5">
        <v>1249657673</v>
      </c>
      <c r="L68" s="5">
        <v>899674822</v>
      </c>
      <c r="M68" s="5">
        <v>844123909</v>
      </c>
      <c r="N68" s="5">
        <v>8238399</v>
      </c>
      <c r="O68" s="33">
        <f t="shared" ref="O68:O74" si="1">+J68/I68</f>
        <v>0.99345068105178302</v>
      </c>
    </row>
    <row r="69" spans="1:15" ht="38.25" x14ac:dyDescent="0.2">
      <c r="A69" s="4" t="s">
        <v>172</v>
      </c>
      <c r="B69" s="35" t="s">
        <v>126</v>
      </c>
      <c r="C69" s="6" t="s">
        <v>106</v>
      </c>
      <c r="D69" s="5">
        <v>0</v>
      </c>
      <c r="E69" s="5">
        <v>8238711994</v>
      </c>
      <c r="F69" s="5">
        <v>0</v>
      </c>
      <c r="G69" s="5">
        <v>0</v>
      </c>
      <c r="H69" s="5">
        <v>0</v>
      </c>
      <c r="I69" s="5">
        <v>8238711994</v>
      </c>
      <c r="J69" s="5">
        <v>8073937775</v>
      </c>
      <c r="K69" s="5">
        <v>8073208143</v>
      </c>
      <c r="L69" s="5">
        <v>323078063</v>
      </c>
      <c r="M69" s="5">
        <v>323078063</v>
      </c>
      <c r="N69" s="5">
        <v>164774219</v>
      </c>
      <c r="O69" s="33">
        <f t="shared" si="1"/>
        <v>0.98000000253437669</v>
      </c>
    </row>
    <row r="70" spans="1:15" ht="12.75" customHeight="1" x14ac:dyDescent="0.2">
      <c r="A70" s="4" t="s">
        <v>173</v>
      </c>
      <c r="B70" s="35" t="s">
        <v>127</v>
      </c>
      <c r="C70" s="6" t="s">
        <v>114</v>
      </c>
      <c r="D70" s="5">
        <v>0</v>
      </c>
      <c r="E70" s="5">
        <v>200601000</v>
      </c>
      <c r="F70" s="5">
        <v>0</v>
      </c>
      <c r="G70" s="5">
        <v>0</v>
      </c>
      <c r="H70" s="5">
        <v>0</v>
      </c>
      <c r="I70" s="5">
        <v>200601000</v>
      </c>
      <c r="J70" s="5">
        <v>196588000</v>
      </c>
      <c r="K70" s="5">
        <v>0</v>
      </c>
      <c r="L70" s="5">
        <v>0</v>
      </c>
      <c r="M70" s="5">
        <v>0</v>
      </c>
      <c r="N70" s="5">
        <v>4013000</v>
      </c>
      <c r="O70" s="33">
        <f t="shared" si="1"/>
        <v>0.97999511468038547</v>
      </c>
    </row>
    <row r="71" spans="1:15" ht="15" x14ac:dyDescent="0.2">
      <c r="A71" s="2" t="s">
        <v>98</v>
      </c>
      <c r="B71" s="2"/>
      <c r="C71" s="2" t="s">
        <v>99</v>
      </c>
      <c r="D71" s="3">
        <v>0</v>
      </c>
      <c r="E71" s="3">
        <v>12051075170</v>
      </c>
      <c r="F71" s="3">
        <v>0</v>
      </c>
      <c r="G71" s="3">
        <v>0</v>
      </c>
      <c r="H71" s="3">
        <v>0</v>
      </c>
      <c r="I71" s="3">
        <v>12051075170</v>
      </c>
      <c r="J71" s="3">
        <v>11977696664</v>
      </c>
      <c r="K71" s="3">
        <v>11977696664</v>
      </c>
      <c r="L71" s="3">
        <v>11977696664</v>
      </c>
      <c r="M71" s="3">
        <v>11977696664</v>
      </c>
      <c r="N71" s="3">
        <v>73378506</v>
      </c>
      <c r="O71" s="33">
        <f t="shared" si="1"/>
        <v>0.99391104071919911</v>
      </c>
    </row>
    <row r="72" spans="1:15" ht="15" x14ac:dyDescent="0.2">
      <c r="A72" s="2" t="s">
        <v>100</v>
      </c>
      <c r="B72" s="2"/>
      <c r="C72" s="2" t="s">
        <v>101</v>
      </c>
      <c r="D72" s="3">
        <v>0</v>
      </c>
      <c r="E72" s="3">
        <v>12051075170</v>
      </c>
      <c r="F72" s="3">
        <v>0</v>
      </c>
      <c r="G72" s="3">
        <v>0</v>
      </c>
      <c r="H72" s="3">
        <v>0</v>
      </c>
      <c r="I72" s="3">
        <v>12051075170</v>
      </c>
      <c r="J72" s="3">
        <v>11977696664</v>
      </c>
      <c r="K72" s="3">
        <v>11977696664</v>
      </c>
      <c r="L72" s="3">
        <v>11977696664</v>
      </c>
      <c r="M72" s="3">
        <v>11977696664</v>
      </c>
      <c r="N72" s="3">
        <v>73378506</v>
      </c>
      <c r="O72" s="33">
        <f t="shared" si="1"/>
        <v>0.99391104071919911</v>
      </c>
    </row>
    <row r="73" spans="1:15" ht="12.75" customHeight="1" x14ac:dyDescent="0.2">
      <c r="A73" s="4" t="s">
        <v>174</v>
      </c>
      <c r="B73" s="35" t="s">
        <v>118</v>
      </c>
      <c r="C73" s="6" t="s">
        <v>5</v>
      </c>
      <c r="D73" s="5">
        <v>0</v>
      </c>
      <c r="E73" s="5">
        <v>1621075170</v>
      </c>
      <c r="F73" s="5">
        <v>0</v>
      </c>
      <c r="G73" s="5">
        <v>0</v>
      </c>
      <c r="H73" s="5">
        <v>0</v>
      </c>
      <c r="I73" s="5">
        <v>1621075170</v>
      </c>
      <c r="J73" s="5">
        <v>1547696664</v>
      </c>
      <c r="K73" s="5">
        <v>1547696664</v>
      </c>
      <c r="L73" s="5">
        <v>1547696664</v>
      </c>
      <c r="M73" s="5">
        <v>1547696664</v>
      </c>
      <c r="N73" s="5">
        <v>73378506</v>
      </c>
      <c r="O73" s="33">
        <f t="shared" si="1"/>
        <v>0.95473466785627226</v>
      </c>
    </row>
    <row r="74" spans="1:15" ht="12.75" customHeight="1" x14ac:dyDescent="0.2">
      <c r="A74" s="4" t="s">
        <v>175</v>
      </c>
      <c r="B74" s="35" t="s">
        <v>122</v>
      </c>
      <c r="C74" s="6" t="s">
        <v>102</v>
      </c>
      <c r="D74" s="5">
        <v>0</v>
      </c>
      <c r="E74" s="5">
        <v>10430000000</v>
      </c>
      <c r="F74" s="5">
        <v>0</v>
      </c>
      <c r="G74" s="5">
        <v>0</v>
      </c>
      <c r="H74" s="5">
        <v>0</v>
      </c>
      <c r="I74" s="5">
        <v>10430000000</v>
      </c>
      <c r="J74" s="5">
        <v>10430000000</v>
      </c>
      <c r="K74" s="5">
        <v>10430000000</v>
      </c>
      <c r="L74" s="5">
        <v>10430000000</v>
      </c>
      <c r="M74" s="5">
        <v>10430000000</v>
      </c>
      <c r="N74" s="5">
        <v>0</v>
      </c>
      <c r="O74" s="33">
        <f t="shared" si="1"/>
        <v>1</v>
      </c>
    </row>
  </sheetData>
  <mergeCells count="1">
    <mergeCell ref="A1:O1"/>
  </mergeCells>
  <pageMargins left="0" right="0" top="0" bottom="0" header="0" footer="0"/>
  <pageSetup paperSize="51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6"/>
  <sheetViews>
    <sheetView zoomScaleNormal="100" workbookViewId="0">
      <selection activeCell="C20" sqref="C20"/>
    </sheetView>
  </sheetViews>
  <sheetFormatPr baseColWidth="10" defaultColWidth="6.85546875" defaultRowHeight="12.75" customHeight="1" x14ac:dyDescent="0.2"/>
  <cols>
    <col min="1" max="1" width="13" style="44" customWidth="1"/>
    <col min="2" max="2" width="8.140625" style="44" customWidth="1"/>
    <col min="3" max="3" width="50.42578125" style="44" customWidth="1"/>
    <col min="4" max="4" width="18.5703125" style="44" bestFit="1" customWidth="1"/>
    <col min="5" max="5" width="18" style="44" bestFit="1" customWidth="1"/>
    <col min="6" max="6" width="17" style="44" bestFit="1" customWidth="1"/>
    <col min="7" max="7" width="20.7109375" style="44" customWidth="1"/>
    <col min="8" max="8" width="21.42578125" style="44" customWidth="1"/>
    <col min="9" max="9" width="18" style="44" bestFit="1" customWidth="1"/>
    <col min="10" max="16384" width="6.85546875" style="44"/>
  </cols>
  <sheetData>
    <row r="1" spans="1:10" ht="12.75" customHeight="1" x14ac:dyDescent="0.2">
      <c r="A1" s="57" t="s">
        <v>226</v>
      </c>
      <c r="B1" s="57"/>
      <c r="C1" s="57"/>
      <c r="D1" s="57"/>
      <c r="E1" s="57"/>
      <c r="F1" s="57"/>
      <c r="G1" s="57"/>
      <c r="H1" s="57"/>
      <c r="I1" s="57"/>
      <c r="J1" s="56"/>
    </row>
    <row r="2" spans="1:10" ht="25.5" x14ac:dyDescent="0.2">
      <c r="A2" s="54" t="s">
        <v>225</v>
      </c>
      <c r="B2" s="55" t="s">
        <v>177</v>
      </c>
      <c r="C2" s="54" t="s">
        <v>0</v>
      </c>
      <c r="D2" s="54" t="s">
        <v>1</v>
      </c>
      <c r="E2" s="54" t="s">
        <v>2</v>
      </c>
      <c r="F2" s="54" t="s">
        <v>224</v>
      </c>
      <c r="G2" s="53" t="s">
        <v>223</v>
      </c>
      <c r="H2" s="54" t="s">
        <v>222</v>
      </c>
      <c r="I2" s="53" t="s">
        <v>221</v>
      </c>
      <c r="J2" s="52" t="s">
        <v>14</v>
      </c>
    </row>
    <row r="3" spans="1:10" ht="12.75" customHeight="1" x14ac:dyDescent="0.2">
      <c r="A3" s="51" t="s">
        <v>220</v>
      </c>
      <c r="B3" s="51"/>
      <c r="C3" s="51" t="s">
        <v>219</v>
      </c>
      <c r="D3" s="50">
        <f>+D4+D15</f>
        <v>25290906041</v>
      </c>
      <c r="E3" s="50">
        <f>+E4+E15</f>
        <v>50574262083.889999</v>
      </c>
      <c r="F3" s="50">
        <f>+F4+F15</f>
        <v>4653299789</v>
      </c>
      <c r="G3" s="50">
        <f>+G4+G15</f>
        <v>71211868335.889999</v>
      </c>
      <c r="H3" s="50">
        <f>+H4+H15</f>
        <v>41746960582.160004</v>
      </c>
      <c r="I3" s="50">
        <f>+I4+I15</f>
        <v>30100961179.560001</v>
      </c>
      <c r="J3" s="46">
        <f>+H3/G3</f>
        <v>0.58623599629838663</v>
      </c>
    </row>
    <row r="4" spans="1:10" ht="12.75" customHeight="1" x14ac:dyDescent="0.2">
      <c r="A4" s="51" t="s">
        <v>218</v>
      </c>
      <c r="B4" s="51"/>
      <c r="C4" s="51" t="s">
        <v>217</v>
      </c>
      <c r="D4" s="50">
        <f>+D5+D9+D12</f>
        <v>1711568391</v>
      </c>
      <c r="E4" s="50">
        <f>+E5+E9+E12</f>
        <v>0</v>
      </c>
      <c r="F4" s="50">
        <f>+F5+F9+F12</f>
        <v>0</v>
      </c>
      <c r="G4" s="50">
        <f>+G5+G9+G12</f>
        <v>1711568391</v>
      </c>
      <c r="H4" s="50">
        <f>+H5+H9+H12</f>
        <v>1136908634.4400001</v>
      </c>
      <c r="I4" s="50">
        <f>+I5+I9+I12</f>
        <v>577077305.55999994</v>
      </c>
      <c r="J4" s="46">
        <f>+H4/G4</f>
        <v>0.66424960896581553</v>
      </c>
    </row>
    <row r="5" spans="1:10" ht="12.75" customHeight="1" x14ac:dyDescent="0.2">
      <c r="A5" s="51" t="s">
        <v>216</v>
      </c>
      <c r="B5" s="51"/>
      <c r="C5" s="51" t="s">
        <v>215</v>
      </c>
      <c r="D5" s="50">
        <f>+D6</f>
        <v>1311568391</v>
      </c>
      <c r="E5" s="50">
        <f>+E6</f>
        <v>0</v>
      </c>
      <c r="F5" s="50">
        <f>+F6</f>
        <v>0</v>
      </c>
      <c r="G5" s="50">
        <f>+G6</f>
        <v>1311568391</v>
      </c>
      <c r="H5" s="50">
        <f>+H6</f>
        <v>867824417.44000006</v>
      </c>
      <c r="I5" s="50">
        <f>+I6</f>
        <v>443743973.56</v>
      </c>
      <c r="J5" s="46">
        <f>+H5/G5</f>
        <v>0.66166920718356959</v>
      </c>
    </row>
    <row r="6" spans="1:10" ht="12.75" customHeight="1" x14ac:dyDescent="0.2">
      <c r="A6" s="51" t="s">
        <v>214</v>
      </c>
      <c r="B6" s="51"/>
      <c r="C6" s="51" t="s">
        <v>213</v>
      </c>
      <c r="D6" s="50">
        <v>1311568391</v>
      </c>
      <c r="E6" s="50">
        <v>0</v>
      </c>
      <c r="F6" s="50">
        <v>0</v>
      </c>
      <c r="G6" s="50">
        <v>1311568391</v>
      </c>
      <c r="H6" s="50">
        <v>867824417.44000006</v>
      </c>
      <c r="I6" s="50">
        <v>443743973.56</v>
      </c>
      <c r="J6" s="46">
        <f>+H6/G6</f>
        <v>0.66166920718356959</v>
      </c>
    </row>
    <row r="7" spans="1:10" ht="12.75" customHeight="1" x14ac:dyDescent="0.2">
      <c r="A7" s="49">
        <v>11010101</v>
      </c>
      <c r="B7" s="49">
        <v>102</v>
      </c>
      <c r="C7" s="49" t="s">
        <v>212</v>
      </c>
      <c r="D7" s="47">
        <v>1244568391</v>
      </c>
      <c r="E7" s="47">
        <v>0</v>
      </c>
      <c r="F7" s="47">
        <v>0</v>
      </c>
      <c r="G7" s="47">
        <v>1244568391</v>
      </c>
      <c r="H7" s="47">
        <v>867824417.44000006</v>
      </c>
      <c r="I7" s="47">
        <v>376743973.56</v>
      </c>
      <c r="J7" s="46">
        <f>+H7/G7</f>
        <v>0.69728945690377897</v>
      </c>
    </row>
    <row r="8" spans="1:10" ht="12.75" customHeight="1" x14ac:dyDescent="0.2">
      <c r="A8" s="49">
        <v>11010102</v>
      </c>
      <c r="B8" s="49">
        <v>108</v>
      </c>
      <c r="C8" s="49" t="s">
        <v>211</v>
      </c>
      <c r="D8" s="47">
        <v>67000000</v>
      </c>
      <c r="E8" s="47">
        <v>0</v>
      </c>
      <c r="F8" s="47">
        <v>0</v>
      </c>
      <c r="G8" s="47">
        <v>67000000</v>
      </c>
      <c r="H8" s="47">
        <v>0</v>
      </c>
      <c r="I8" s="47">
        <v>67000000</v>
      </c>
      <c r="J8" s="46">
        <f>+H8/G8</f>
        <v>0</v>
      </c>
    </row>
    <row r="9" spans="1:10" ht="12.75" customHeight="1" x14ac:dyDescent="0.2">
      <c r="A9" s="51" t="s">
        <v>210</v>
      </c>
      <c r="B9" s="51"/>
      <c r="C9" s="51" t="s">
        <v>209</v>
      </c>
      <c r="D9" s="50">
        <v>400000000</v>
      </c>
      <c r="E9" s="50">
        <v>0</v>
      </c>
      <c r="F9" s="50">
        <v>0</v>
      </c>
      <c r="G9" s="50">
        <v>400000000</v>
      </c>
      <c r="H9" s="50">
        <v>266666668</v>
      </c>
      <c r="I9" s="50">
        <v>133333332</v>
      </c>
      <c r="J9" s="46">
        <f>+H9/G9</f>
        <v>0.66666667000000002</v>
      </c>
    </row>
    <row r="10" spans="1:10" ht="12.75" customHeight="1" x14ac:dyDescent="0.2">
      <c r="A10" s="51" t="s">
        <v>208</v>
      </c>
      <c r="B10" s="51"/>
      <c r="C10" s="51" t="s">
        <v>207</v>
      </c>
      <c r="D10" s="50">
        <v>400000000</v>
      </c>
      <c r="E10" s="50">
        <v>0</v>
      </c>
      <c r="F10" s="50">
        <v>0</v>
      </c>
      <c r="G10" s="50">
        <v>400000000</v>
      </c>
      <c r="H10" s="50">
        <v>266666668</v>
      </c>
      <c r="I10" s="50">
        <v>133333332</v>
      </c>
      <c r="J10" s="46">
        <f>+H10/G10</f>
        <v>0.66666667000000002</v>
      </c>
    </row>
    <row r="11" spans="1:10" ht="12.75" customHeight="1" x14ac:dyDescent="0.2">
      <c r="A11" s="49">
        <v>11020100</v>
      </c>
      <c r="B11" s="49">
        <v>101</v>
      </c>
      <c r="C11" s="49" t="s">
        <v>206</v>
      </c>
      <c r="D11" s="47">
        <v>400000000</v>
      </c>
      <c r="E11" s="47">
        <v>0</v>
      </c>
      <c r="F11" s="47">
        <v>0</v>
      </c>
      <c r="G11" s="47">
        <v>400000000</v>
      </c>
      <c r="H11" s="47">
        <v>266666668</v>
      </c>
      <c r="I11" s="47">
        <v>133333332</v>
      </c>
      <c r="J11" s="46">
        <f>+H11/G11</f>
        <v>0.66666667000000002</v>
      </c>
    </row>
    <row r="12" spans="1:10" ht="12.75" customHeight="1" x14ac:dyDescent="0.2">
      <c r="A12" s="51" t="s">
        <v>205</v>
      </c>
      <c r="B12" s="51"/>
      <c r="C12" s="51" t="s">
        <v>204</v>
      </c>
      <c r="D12" s="50">
        <v>0</v>
      </c>
      <c r="E12" s="50">
        <v>0</v>
      </c>
      <c r="F12" s="50">
        <v>0</v>
      </c>
      <c r="G12" s="50">
        <v>0</v>
      </c>
      <c r="H12" s="50">
        <v>2417549</v>
      </c>
      <c r="I12" s="50">
        <v>0</v>
      </c>
      <c r="J12" s="46">
        <v>0</v>
      </c>
    </row>
    <row r="13" spans="1:10" ht="12.75" customHeight="1" x14ac:dyDescent="0.2">
      <c r="A13" s="51" t="s">
        <v>203</v>
      </c>
      <c r="B13" s="51"/>
      <c r="C13" s="51" t="s">
        <v>202</v>
      </c>
      <c r="D13" s="50">
        <v>0</v>
      </c>
      <c r="E13" s="50">
        <v>0</v>
      </c>
      <c r="F13" s="50">
        <v>0</v>
      </c>
      <c r="G13" s="50">
        <v>0</v>
      </c>
      <c r="H13" s="50">
        <v>2417549</v>
      </c>
      <c r="I13" s="50">
        <v>0</v>
      </c>
      <c r="J13" s="46">
        <v>0</v>
      </c>
    </row>
    <row r="14" spans="1:10" ht="12.75" customHeight="1" x14ac:dyDescent="0.2">
      <c r="A14" s="49">
        <v>11030300</v>
      </c>
      <c r="B14" s="49">
        <v>101</v>
      </c>
      <c r="C14" s="49" t="s">
        <v>201</v>
      </c>
      <c r="D14" s="47">
        <v>0</v>
      </c>
      <c r="E14" s="47">
        <v>0</v>
      </c>
      <c r="F14" s="47">
        <v>0</v>
      </c>
      <c r="G14" s="47">
        <v>0</v>
      </c>
      <c r="H14" s="47">
        <v>2417549</v>
      </c>
      <c r="I14" s="47">
        <v>0</v>
      </c>
      <c r="J14" s="46">
        <v>0</v>
      </c>
    </row>
    <row r="15" spans="1:10" ht="12.75" customHeight="1" x14ac:dyDescent="0.2">
      <c r="A15" s="51" t="s">
        <v>200</v>
      </c>
      <c r="B15" s="51"/>
      <c r="C15" s="51" t="s">
        <v>199</v>
      </c>
      <c r="D15" s="50">
        <f>+D16+D30</f>
        <v>23579337650</v>
      </c>
      <c r="E15" s="50">
        <f>+E16+E30</f>
        <v>50574262083.889999</v>
      </c>
      <c r="F15" s="50">
        <f>+F16+F30</f>
        <v>4653299789</v>
      </c>
      <c r="G15" s="50">
        <f>+G16+G30</f>
        <v>69500299944.889999</v>
      </c>
      <c r="H15" s="50">
        <f>+H16+H30</f>
        <v>40610051947.720001</v>
      </c>
      <c r="I15" s="50">
        <f>+I16+I30</f>
        <v>29523883874</v>
      </c>
      <c r="J15" s="46">
        <f>+H15/G15</f>
        <v>0.58431477245309138</v>
      </c>
    </row>
    <row r="16" spans="1:10" ht="12.75" customHeight="1" x14ac:dyDescent="0.2">
      <c r="A16" s="51" t="s">
        <v>198</v>
      </c>
      <c r="B16" s="51"/>
      <c r="C16" s="51" t="s">
        <v>3</v>
      </c>
      <c r="D16" s="50">
        <f>+D17</f>
        <v>23579337650</v>
      </c>
      <c r="E16" s="50">
        <f>+E17</f>
        <v>33819960792</v>
      </c>
      <c r="F16" s="50">
        <f>+F17</f>
        <v>0</v>
      </c>
      <c r="G16" s="50">
        <f>+G17</f>
        <v>57399298442</v>
      </c>
      <c r="H16" s="50">
        <f>+H17</f>
        <v>29418648043.84</v>
      </c>
      <c r="I16" s="50">
        <f>+I17</f>
        <v>27983883874</v>
      </c>
      <c r="J16" s="46">
        <f>+H16/G16</f>
        <v>0.51252626499549514</v>
      </c>
    </row>
    <row r="17" spans="1:10" ht="12.75" customHeight="1" x14ac:dyDescent="0.2">
      <c r="A17" s="51" t="s">
        <v>197</v>
      </c>
      <c r="B17" s="51"/>
      <c r="C17" s="51" t="s">
        <v>4</v>
      </c>
      <c r="D17" s="50">
        <f>+SUM(D18:D29)</f>
        <v>23579337650</v>
      </c>
      <c r="E17" s="50">
        <f>+SUM(E18:E29)</f>
        <v>33819960792</v>
      </c>
      <c r="F17" s="50">
        <f>+SUM(F18:F29)</f>
        <v>0</v>
      </c>
      <c r="G17" s="50">
        <f>+SUM(G18:G29)</f>
        <v>57399298442</v>
      </c>
      <c r="H17" s="50">
        <f>+SUM(H18:H29)</f>
        <v>29418648043.84</v>
      </c>
      <c r="I17" s="50">
        <f>+SUM(I18:I29)</f>
        <v>27983883874</v>
      </c>
      <c r="J17" s="46">
        <f>+H17/G17</f>
        <v>0.51252626499549514</v>
      </c>
    </row>
    <row r="18" spans="1:10" ht="38.25" x14ac:dyDescent="0.2">
      <c r="A18" s="49">
        <v>12040100</v>
      </c>
      <c r="B18" s="49">
        <v>115</v>
      </c>
      <c r="C18" s="48" t="s">
        <v>196</v>
      </c>
      <c r="D18" s="47">
        <v>5691235616</v>
      </c>
      <c r="E18" s="47">
        <v>0</v>
      </c>
      <c r="F18" s="47">
        <v>0</v>
      </c>
      <c r="G18" s="47">
        <v>5691235616</v>
      </c>
      <c r="H18" s="47">
        <v>2845617807</v>
      </c>
      <c r="I18" s="47">
        <v>2845617809</v>
      </c>
      <c r="J18" s="46">
        <f>+H18/G18</f>
        <v>0.49999999982429122</v>
      </c>
    </row>
    <row r="19" spans="1:10" x14ac:dyDescent="0.2">
      <c r="A19" s="49">
        <v>12040111</v>
      </c>
      <c r="B19" s="49">
        <v>101</v>
      </c>
      <c r="C19" s="48" t="s">
        <v>195</v>
      </c>
      <c r="D19" s="47">
        <v>0</v>
      </c>
      <c r="E19" s="47">
        <v>0</v>
      </c>
      <c r="F19" s="47">
        <v>0</v>
      </c>
      <c r="G19" s="47">
        <v>0</v>
      </c>
      <c r="H19" s="47">
        <v>3226815.59</v>
      </c>
      <c r="I19" s="47">
        <v>0</v>
      </c>
      <c r="J19" s="46">
        <v>0</v>
      </c>
    </row>
    <row r="20" spans="1:10" x14ac:dyDescent="0.2">
      <c r="A20" s="49">
        <v>12040115</v>
      </c>
      <c r="B20" s="49">
        <v>105</v>
      </c>
      <c r="C20" s="48" t="s">
        <v>194</v>
      </c>
      <c r="D20" s="47">
        <v>0</v>
      </c>
      <c r="E20" s="47">
        <v>0</v>
      </c>
      <c r="F20" s="47">
        <v>0</v>
      </c>
      <c r="G20" s="47">
        <v>0</v>
      </c>
      <c r="H20" s="47">
        <v>6660.25</v>
      </c>
      <c r="I20" s="47">
        <v>0</v>
      </c>
      <c r="J20" s="46">
        <v>0</v>
      </c>
    </row>
    <row r="21" spans="1:10" ht="25.5" x14ac:dyDescent="0.2">
      <c r="A21" s="49">
        <v>12040124</v>
      </c>
      <c r="B21" s="49">
        <v>126</v>
      </c>
      <c r="C21" s="48" t="s">
        <v>193</v>
      </c>
      <c r="D21" s="47">
        <v>262908960</v>
      </c>
      <c r="E21" s="47">
        <v>179350000</v>
      </c>
      <c r="F21" s="47">
        <v>0</v>
      </c>
      <c r="G21" s="47">
        <v>442258960</v>
      </c>
      <c r="H21" s="47">
        <v>194499991</v>
      </c>
      <c r="I21" s="47">
        <v>247758969</v>
      </c>
      <c r="J21" s="46">
        <f>+H21/G21</f>
        <v>0.43978756473356695</v>
      </c>
    </row>
    <row r="22" spans="1:10" ht="38.25" x14ac:dyDescent="0.2">
      <c r="A22" s="49">
        <v>12040127</v>
      </c>
      <c r="B22" s="49">
        <v>128</v>
      </c>
      <c r="C22" s="48" t="s">
        <v>192</v>
      </c>
      <c r="D22" s="47">
        <v>12097063308</v>
      </c>
      <c r="E22" s="47">
        <v>178232476</v>
      </c>
      <c r="F22" s="47">
        <v>0</v>
      </c>
      <c r="G22" s="47">
        <v>12275295784</v>
      </c>
      <c r="H22" s="47">
        <v>2500000000</v>
      </c>
      <c r="I22" s="47">
        <v>9775295784</v>
      </c>
      <c r="J22" s="46">
        <f>+H22/G22</f>
        <v>0.20366108026973798</v>
      </c>
    </row>
    <row r="23" spans="1:10" ht="51" x14ac:dyDescent="0.2">
      <c r="A23" s="49">
        <v>12040128</v>
      </c>
      <c r="B23" s="49">
        <v>129</v>
      </c>
      <c r="C23" s="48" t="s">
        <v>191</v>
      </c>
      <c r="D23" s="47">
        <v>5528129766</v>
      </c>
      <c r="E23" s="47">
        <v>1943113601</v>
      </c>
      <c r="F23" s="47">
        <v>0</v>
      </c>
      <c r="G23" s="47">
        <v>7471243367</v>
      </c>
      <c r="H23" s="47">
        <v>3996380143</v>
      </c>
      <c r="I23" s="47">
        <v>3474863224</v>
      </c>
      <c r="J23" s="46">
        <f>+H23/G23</f>
        <v>0.53490161499112088</v>
      </c>
    </row>
    <row r="24" spans="1:10" ht="38.25" x14ac:dyDescent="0.2">
      <c r="A24" s="49">
        <v>12040129</v>
      </c>
      <c r="B24" s="49">
        <v>130</v>
      </c>
      <c r="C24" s="48" t="s">
        <v>190</v>
      </c>
      <c r="D24" s="47">
        <v>0</v>
      </c>
      <c r="E24" s="47">
        <v>10895924150</v>
      </c>
      <c r="F24" s="47">
        <v>0</v>
      </c>
      <c r="G24" s="47">
        <v>10895924150</v>
      </c>
      <c r="H24" s="47">
        <v>6872431200</v>
      </c>
      <c r="I24" s="47">
        <v>4023492950</v>
      </c>
      <c r="J24" s="46">
        <f>+H24/G24</f>
        <v>0.6307341263934918</v>
      </c>
    </row>
    <row r="25" spans="1:10" ht="38.25" x14ac:dyDescent="0.2">
      <c r="A25" s="49">
        <v>12040130</v>
      </c>
      <c r="B25" s="49">
        <v>131</v>
      </c>
      <c r="C25" s="48" t="s">
        <v>189</v>
      </c>
      <c r="D25" s="47">
        <v>0</v>
      </c>
      <c r="E25" s="47">
        <v>843363194</v>
      </c>
      <c r="F25" s="47">
        <v>0</v>
      </c>
      <c r="G25" s="47">
        <v>843363194</v>
      </c>
      <c r="H25" s="47">
        <v>584548040</v>
      </c>
      <c r="I25" s="47">
        <v>258815154</v>
      </c>
      <c r="J25" s="46">
        <f>+H25/G25</f>
        <v>0.69311542661417114</v>
      </c>
    </row>
    <row r="26" spans="1:10" ht="38.25" x14ac:dyDescent="0.2">
      <c r="A26" s="49">
        <v>12040131</v>
      </c>
      <c r="B26" s="49">
        <v>131</v>
      </c>
      <c r="C26" s="48" t="s">
        <v>188</v>
      </c>
      <c r="D26" s="47">
        <v>0</v>
      </c>
      <c r="E26" s="47">
        <v>10082762744</v>
      </c>
      <c r="F26" s="47">
        <v>0</v>
      </c>
      <c r="G26" s="47">
        <v>10082762744</v>
      </c>
      <c r="H26" s="47">
        <v>8480417999</v>
      </c>
      <c r="I26" s="47">
        <v>1602344745</v>
      </c>
      <c r="J26" s="46">
        <f>+H26/G26</f>
        <v>0.8410807845346242</v>
      </c>
    </row>
    <row r="27" spans="1:10" ht="25.5" x14ac:dyDescent="0.2">
      <c r="A27" s="49">
        <v>12040132</v>
      </c>
      <c r="B27" s="49">
        <v>133</v>
      </c>
      <c r="C27" s="48" t="s">
        <v>187</v>
      </c>
      <c r="D27" s="47">
        <v>0</v>
      </c>
      <c r="E27" s="47">
        <v>1257901633</v>
      </c>
      <c r="F27" s="47">
        <v>0</v>
      </c>
      <c r="G27" s="47">
        <v>1257901633</v>
      </c>
      <c r="H27" s="47">
        <v>845981633</v>
      </c>
      <c r="I27" s="47">
        <v>411920000</v>
      </c>
      <c r="J27" s="46">
        <f>+H27/G27</f>
        <v>0.67253401284041425</v>
      </c>
    </row>
    <row r="28" spans="1:10" ht="38.25" x14ac:dyDescent="0.2">
      <c r="A28" s="49">
        <v>12040133</v>
      </c>
      <c r="B28" s="49">
        <v>134</v>
      </c>
      <c r="C28" s="48" t="s">
        <v>186</v>
      </c>
      <c r="D28" s="47">
        <v>0</v>
      </c>
      <c r="E28" s="47">
        <v>8238711994</v>
      </c>
      <c r="F28" s="47">
        <v>0</v>
      </c>
      <c r="G28" s="47">
        <v>8238711994</v>
      </c>
      <c r="H28" s="47">
        <v>3095537755</v>
      </c>
      <c r="I28" s="47">
        <v>5143174239</v>
      </c>
      <c r="J28" s="46">
        <f>+H28/G28</f>
        <v>0.375730788654147</v>
      </c>
    </row>
    <row r="29" spans="1:10" ht="25.5" x14ac:dyDescent="0.2">
      <c r="A29" s="49">
        <v>12040134</v>
      </c>
      <c r="B29" s="49">
        <v>135</v>
      </c>
      <c r="C29" s="48" t="s">
        <v>185</v>
      </c>
      <c r="D29" s="47">
        <v>0</v>
      </c>
      <c r="E29" s="47">
        <v>200601000</v>
      </c>
      <c r="F29" s="47">
        <v>0</v>
      </c>
      <c r="G29" s="47">
        <v>200601000</v>
      </c>
      <c r="H29" s="47">
        <v>0</v>
      </c>
      <c r="I29" s="47">
        <v>200601000</v>
      </c>
      <c r="J29" s="46">
        <f>+H29/G29</f>
        <v>0</v>
      </c>
    </row>
    <row r="30" spans="1:10" x14ac:dyDescent="0.2">
      <c r="A30" s="51" t="s">
        <v>184</v>
      </c>
      <c r="B30" s="51"/>
      <c r="C30" s="51" t="s">
        <v>183</v>
      </c>
      <c r="D30" s="50">
        <f>+SUM(D31:D35)</f>
        <v>0</v>
      </c>
      <c r="E30" s="50">
        <f>+SUM(E31:E35)</f>
        <v>16754301291.889999</v>
      </c>
      <c r="F30" s="50">
        <f>+SUM(F31:F35)</f>
        <v>4653299789</v>
      </c>
      <c r="G30" s="50">
        <f>+SUM(G31:G35)</f>
        <v>12101001502.889999</v>
      </c>
      <c r="H30" s="50">
        <f>+SUM(H31:H35)</f>
        <v>11191403903.879999</v>
      </c>
      <c r="I30" s="50">
        <f>+SUM(I31:I35)</f>
        <v>1540000000</v>
      </c>
      <c r="J30" s="46">
        <f>+H30/G30</f>
        <v>0.92483286620592786</v>
      </c>
    </row>
    <row r="31" spans="1:10" x14ac:dyDescent="0.2">
      <c r="A31" s="49">
        <v>12050100</v>
      </c>
      <c r="B31" s="49">
        <v>101</v>
      </c>
      <c r="C31" s="48" t="s">
        <v>182</v>
      </c>
      <c r="D31" s="47">
        <v>0</v>
      </c>
      <c r="E31" s="47">
        <v>0</v>
      </c>
      <c r="F31" s="47">
        <v>0</v>
      </c>
      <c r="G31" s="47">
        <v>0</v>
      </c>
      <c r="H31" s="47">
        <v>305476705.99000001</v>
      </c>
      <c r="I31" s="47">
        <v>0</v>
      </c>
      <c r="J31" s="46">
        <v>0</v>
      </c>
    </row>
    <row r="32" spans="1:10" x14ac:dyDescent="0.2">
      <c r="A32" s="49">
        <v>12050101</v>
      </c>
      <c r="B32" s="49">
        <v>101</v>
      </c>
      <c r="C32" s="48" t="s">
        <v>181</v>
      </c>
      <c r="D32" s="47">
        <v>0</v>
      </c>
      <c r="E32" s="47">
        <v>0</v>
      </c>
      <c r="F32" s="47">
        <v>0</v>
      </c>
      <c r="G32" s="47">
        <v>0</v>
      </c>
      <c r="H32" s="47">
        <v>300000000</v>
      </c>
      <c r="I32" s="47">
        <v>0</v>
      </c>
      <c r="J32" s="46">
        <v>0</v>
      </c>
    </row>
    <row r="33" spans="1:10" ht="25.5" x14ac:dyDescent="0.2">
      <c r="A33" s="49">
        <v>12050110</v>
      </c>
      <c r="B33" s="49">
        <v>115</v>
      </c>
      <c r="C33" s="48" t="s">
        <v>5</v>
      </c>
      <c r="D33" s="47">
        <v>0</v>
      </c>
      <c r="E33" s="47">
        <v>1621075170</v>
      </c>
      <c r="F33" s="47">
        <v>0</v>
      </c>
      <c r="G33" s="47">
        <v>1621075170</v>
      </c>
      <c r="H33" s="47">
        <v>1646000865</v>
      </c>
      <c r="I33" s="47">
        <v>0</v>
      </c>
      <c r="J33" s="46">
        <f>+H33/G33</f>
        <v>1.0153760266403933</v>
      </c>
    </row>
    <row r="34" spans="1:10" ht="38.25" x14ac:dyDescent="0.2">
      <c r="A34" s="49">
        <v>12050112</v>
      </c>
      <c r="B34" s="49">
        <v>130</v>
      </c>
      <c r="C34" s="48" t="s">
        <v>180</v>
      </c>
      <c r="D34" s="47">
        <v>0</v>
      </c>
      <c r="E34" s="47">
        <v>10430000000</v>
      </c>
      <c r="F34" s="47">
        <v>0</v>
      </c>
      <c r="G34" s="47">
        <v>10430000000</v>
      </c>
      <c r="H34" s="47">
        <v>8890000000</v>
      </c>
      <c r="I34" s="47">
        <v>1540000000</v>
      </c>
      <c r="J34" s="46">
        <f>+H34/G34</f>
        <v>0.8523489932885906</v>
      </c>
    </row>
    <row r="35" spans="1:10" x14ac:dyDescent="0.2">
      <c r="A35" s="49">
        <v>12050113</v>
      </c>
      <c r="B35" s="49">
        <v>101</v>
      </c>
      <c r="C35" s="48" t="s">
        <v>179</v>
      </c>
      <c r="D35" s="47">
        <v>0</v>
      </c>
      <c r="E35" s="47">
        <v>4703226121.8900003</v>
      </c>
      <c r="F35" s="47">
        <v>4653299789</v>
      </c>
      <c r="G35" s="47">
        <v>49926332.890000001</v>
      </c>
      <c r="H35" s="47">
        <v>49926332.890000001</v>
      </c>
      <c r="I35" s="47">
        <v>0</v>
      </c>
      <c r="J35" s="46">
        <f>+H35/G35</f>
        <v>1</v>
      </c>
    </row>
    <row r="36" spans="1:10" ht="33" customHeight="1" x14ac:dyDescent="0.2">
      <c r="A36" s="45" t="s">
        <v>178</v>
      </c>
      <c r="B36" s="45"/>
    </row>
  </sheetData>
  <autoFilter ref="A2:J36"/>
  <mergeCells count="1">
    <mergeCell ref="A1:I1"/>
  </mergeCells>
  <pageMargins left="0" right="0" top="0" bottom="0" header="0" footer="0"/>
  <pageSetup paperSize="518" scale="78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5"/>
  <sheetViews>
    <sheetView topLeftCell="A31" workbookViewId="0">
      <selection activeCell="G45" sqref="G45"/>
    </sheetView>
  </sheetViews>
  <sheetFormatPr baseColWidth="10" defaultColWidth="6.85546875" defaultRowHeight="12.75" x14ac:dyDescent="0.2"/>
  <cols>
    <col min="1" max="1" width="10.85546875" style="44" customWidth="1"/>
    <col min="2" max="2" width="8.7109375" style="44" customWidth="1"/>
    <col min="3" max="3" width="43.140625" style="58" customWidth="1"/>
    <col min="4" max="5" width="17" style="44" bestFit="1" customWidth="1"/>
    <col min="6" max="6" width="15.85546875" style="44" bestFit="1" customWidth="1"/>
    <col min="7" max="7" width="22.28515625" style="44" customWidth="1"/>
    <col min="8" max="8" width="22.85546875" style="44" customWidth="1"/>
    <col min="9" max="9" width="22" style="44" customWidth="1"/>
    <col min="10" max="10" width="16.42578125" style="44" bestFit="1" customWidth="1"/>
    <col min="11" max="16384" width="6.85546875" style="44"/>
  </cols>
  <sheetData>
    <row r="1" spans="1:10" x14ac:dyDescent="0.2">
      <c r="A1" s="66" t="s">
        <v>229</v>
      </c>
      <c r="B1" s="66"/>
      <c r="C1" s="66"/>
      <c r="D1" s="66"/>
      <c r="E1" s="66"/>
      <c r="F1" s="66"/>
      <c r="G1" s="66"/>
      <c r="H1" s="66"/>
      <c r="I1" s="66"/>
    </row>
    <row r="2" spans="1:10" ht="39" customHeight="1" x14ac:dyDescent="0.2">
      <c r="A2" s="54" t="s">
        <v>225</v>
      </c>
      <c r="B2" s="54" t="s">
        <v>177</v>
      </c>
      <c r="C2" s="53" t="s">
        <v>0</v>
      </c>
      <c r="D2" s="54" t="s">
        <v>1</v>
      </c>
      <c r="E2" s="54" t="s">
        <v>2</v>
      </c>
      <c r="F2" s="54" t="s">
        <v>224</v>
      </c>
      <c r="G2" s="53" t="s">
        <v>223</v>
      </c>
      <c r="H2" s="55" t="s">
        <v>222</v>
      </c>
      <c r="I2" s="65" t="s">
        <v>228</v>
      </c>
      <c r="J2" s="64" t="s">
        <v>227</v>
      </c>
    </row>
    <row r="3" spans="1:10" x14ac:dyDescent="0.2">
      <c r="A3" s="51" t="s">
        <v>220</v>
      </c>
      <c r="B3" s="51"/>
      <c r="C3" s="63" t="s">
        <v>219</v>
      </c>
      <c r="D3" s="50">
        <f>+D4+D15</f>
        <v>25290906041</v>
      </c>
      <c r="E3" s="50">
        <f>+E4+E15</f>
        <v>48252315006.889999</v>
      </c>
      <c r="F3" s="50">
        <f>+F4+F15</f>
        <v>4653299789</v>
      </c>
      <c r="G3" s="50">
        <f>+G4+G15</f>
        <v>68889921258.889999</v>
      </c>
      <c r="H3" s="50">
        <f>+H4+H15</f>
        <v>37875824556.720001</v>
      </c>
      <c r="I3" s="50">
        <f>+I4+I15</f>
        <v>31650150128</v>
      </c>
      <c r="J3" s="62">
        <f>+H3/G3</f>
        <v>0.54980211712511229</v>
      </c>
    </row>
    <row r="4" spans="1:10" x14ac:dyDescent="0.2">
      <c r="A4" s="51" t="s">
        <v>218</v>
      </c>
      <c r="B4" s="51"/>
      <c r="C4" s="63" t="s">
        <v>217</v>
      </c>
      <c r="D4" s="50">
        <f>+D5+D9+D12</f>
        <v>1711568391</v>
      </c>
      <c r="E4" s="50">
        <f>+E5+E9+E12</f>
        <v>0</v>
      </c>
      <c r="F4" s="50">
        <f>+F5+F9+F12</f>
        <v>0</v>
      </c>
      <c r="G4" s="50">
        <f>+G5+G9+G12</f>
        <v>1711568391</v>
      </c>
      <c r="H4" s="50">
        <f>+H5+H9+H12</f>
        <v>978904499</v>
      </c>
      <c r="I4" s="50">
        <f>+I5+I9+I12</f>
        <v>735081441</v>
      </c>
      <c r="J4" s="62">
        <f>+H4/G4</f>
        <v>0.57193420032024889</v>
      </c>
    </row>
    <row r="5" spans="1:10" x14ac:dyDescent="0.2">
      <c r="A5" s="51" t="s">
        <v>216</v>
      </c>
      <c r="B5" s="51"/>
      <c r="C5" s="63" t="s">
        <v>215</v>
      </c>
      <c r="D5" s="50">
        <f>+D6</f>
        <v>1311568391</v>
      </c>
      <c r="E5" s="50">
        <f>+E6</f>
        <v>0</v>
      </c>
      <c r="F5" s="50">
        <f>+F6</f>
        <v>0</v>
      </c>
      <c r="G5" s="50">
        <f>+G6</f>
        <v>1311568391</v>
      </c>
      <c r="H5" s="50">
        <f>+H6</f>
        <v>743153618</v>
      </c>
      <c r="I5" s="50">
        <f>+I6</f>
        <v>568414773</v>
      </c>
      <c r="J5" s="62">
        <f>+H5/G5</f>
        <v>0.56661446181497677</v>
      </c>
    </row>
    <row r="6" spans="1:10" x14ac:dyDescent="0.2">
      <c r="A6" s="51" t="s">
        <v>214</v>
      </c>
      <c r="B6" s="51"/>
      <c r="C6" s="63" t="s">
        <v>213</v>
      </c>
      <c r="D6" s="50">
        <f>+SUM(D7:D8)</f>
        <v>1311568391</v>
      </c>
      <c r="E6" s="50">
        <f>+SUM(E7:E8)</f>
        <v>0</v>
      </c>
      <c r="F6" s="50">
        <f>+SUM(F7:F8)</f>
        <v>0</v>
      </c>
      <c r="G6" s="50">
        <f>+SUM(G7:G8)</f>
        <v>1311568391</v>
      </c>
      <c r="H6" s="50">
        <f>+SUM(H7:H8)</f>
        <v>743153618</v>
      </c>
      <c r="I6" s="50">
        <f>+SUM(I7:I8)</f>
        <v>568414773</v>
      </c>
      <c r="J6" s="62">
        <f>+H6/G6</f>
        <v>0.56661446181497677</v>
      </c>
    </row>
    <row r="7" spans="1:10" x14ac:dyDescent="0.2">
      <c r="A7" s="49">
        <v>11010101</v>
      </c>
      <c r="B7" s="49">
        <v>102</v>
      </c>
      <c r="C7" s="48" t="s">
        <v>212</v>
      </c>
      <c r="D7" s="47">
        <v>1244568391</v>
      </c>
      <c r="E7" s="47">
        <v>0</v>
      </c>
      <c r="F7" s="47">
        <v>0</v>
      </c>
      <c r="G7" s="47">
        <v>1244568391</v>
      </c>
      <c r="H7" s="47">
        <v>743153618</v>
      </c>
      <c r="I7" s="47">
        <v>501414773</v>
      </c>
      <c r="J7" s="62">
        <f>+H7/G7</f>
        <v>0.59711754161045538</v>
      </c>
    </row>
    <row r="8" spans="1:10" x14ac:dyDescent="0.2">
      <c r="A8" s="49">
        <v>11010102</v>
      </c>
      <c r="B8" s="49">
        <v>108</v>
      </c>
      <c r="C8" s="48" t="s">
        <v>211</v>
      </c>
      <c r="D8" s="47">
        <v>67000000</v>
      </c>
      <c r="E8" s="47">
        <v>0</v>
      </c>
      <c r="F8" s="47">
        <v>0</v>
      </c>
      <c r="G8" s="47">
        <v>67000000</v>
      </c>
      <c r="H8" s="47">
        <v>0</v>
      </c>
      <c r="I8" s="47">
        <v>67000000</v>
      </c>
      <c r="J8" s="62">
        <f>+H8/G8</f>
        <v>0</v>
      </c>
    </row>
    <row r="9" spans="1:10" x14ac:dyDescent="0.2">
      <c r="A9" s="51" t="s">
        <v>210</v>
      </c>
      <c r="B9" s="51"/>
      <c r="C9" s="63" t="s">
        <v>209</v>
      </c>
      <c r="D9" s="50">
        <f>+D10</f>
        <v>400000000</v>
      </c>
      <c r="E9" s="50">
        <f>+E10</f>
        <v>0</v>
      </c>
      <c r="F9" s="50">
        <f>+F10</f>
        <v>0</v>
      </c>
      <c r="G9" s="50">
        <f>+G10</f>
        <v>400000000</v>
      </c>
      <c r="H9" s="50">
        <f>+H10</f>
        <v>233333332</v>
      </c>
      <c r="I9" s="50">
        <f>+I10</f>
        <v>166666668</v>
      </c>
      <c r="J9" s="62">
        <f>+H9/G9</f>
        <v>0.58333332999999998</v>
      </c>
    </row>
    <row r="10" spans="1:10" x14ac:dyDescent="0.2">
      <c r="A10" s="51" t="s">
        <v>208</v>
      </c>
      <c r="B10" s="51"/>
      <c r="C10" s="63" t="s">
        <v>207</v>
      </c>
      <c r="D10" s="50">
        <f>+SUM(D11)</f>
        <v>400000000</v>
      </c>
      <c r="E10" s="50">
        <f>+SUM(E11)</f>
        <v>0</v>
      </c>
      <c r="F10" s="50">
        <f>+SUM(F11)</f>
        <v>0</v>
      </c>
      <c r="G10" s="50">
        <f>+SUM(G11)</f>
        <v>400000000</v>
      </c>
      <c r="H10" s="50">
        <f>+SUM(H11)</f>
        <v>233333332</v>
      </c>
      <c r="I10" s="50">
        <f>+SUM(I11)</f>
        <v>166666668</v>
      </c>
      <c r="J10" s="62">
        <f>+H10/G10</f>
        <v>0.58333332999999998</v>
      </c>
    </row>
    <row r="11" spans="1:10" x14ac:dyDescent="0.2">
      <c r="A11" s="49">
        <v>11020100</v>
      </c>
      <c r="B11" s="49">
        <v>101</v>
      </c>
      <c r="C11" s="48" t="s">
        <v>206</v>
      </c>
      <c r="D11" s="47">
        <v>400000000</v>
      </c>
      <c r="E11" s="47">
        <v>0</v>
      </c>
      <c r="F11" s="47">
        <v>0</v>
      </c>
      <c r="G11" s="47">
        <v>400000000</v>
      </c>
      <c r="H11" s="47">
        <v>233333332</v>
      </c>
      <c r="I11" s="47">
        <v>166666668</v>
      </c>
      <c r="J11" s="62">
        <f>+H11/G11</f>
        <v>0.58333332999999998</v>
      </c>
    </row>
    <row r="12" spans="1:10" x14ac:dyDescent="0.2">
      <c r="A12" s="51" t="s">
        <v>205</v>
      </c>
      <c r="B12" s="51"/>
      <c r="C12" s="63" t="s">
        <v>204</v>
      </c>
      <c r="D12" s="50">
        <f>+D13</f>
        <v>0</v>
      </c>
      <c r="E12" s="50">
        <f>+E13</f>
        <v>0</v>
      </c>
      <c r="F12" s="50">
        <f>+F13</f>
        <v>0</v>
      </c>
      <c r="G12" s="50">
        <f>+G13</f>
        <v>0</v>
      </c>
      <c r="H12" s="50">
        <f>+H13</f>
        <v>2417549</v>
      </c>
      <c r="I12" s="50">
        <f>+I13</f>
        <v>0</v>
      </c>
      <c r="J12" s="62">
        <v>0</v>
      </c>
    </row>
    <row r="13" spans="1:10" x14ac:dyDescent="0.2">
      <c r="A13" s="51" t="s">
        <v>203</v>
      </c>
      <c r="B13" s="51"/>
      <c r="C13" s="63" t="s">
        <v>202</v>
      </c>
      <c r="D13" s="50">
        <f>+SUM(D14)</f>
        <v>0</v>
      </c>
      <c r="E13" s="50">
        <f>+SUM(E14)</f>
        <v>0</v>
      </c>
      <c r="F13" s="50">
        <f>+SUM(F14)</f>
        <v>0</v>
      </c>
      <c r="G13" s="50">
        <f>+SUM(G14)</f>
        <v>0</v>
      </c>
      <c r="H13" s="50">
        <f>+SUM(H14)</f>
        <v>2417549</v>
      </c>
      <c r="I13" s="50">
        <f>+SUM(I14)</f>
        <v>0</v>
      </c>
      <c r="J13" s="62">
        <v>0</v>
      </c>
    </row>
    <row r="14" spans="1:10" x14ac:dyDescent="0.2">
      <c r="A14" s="49">
        <v>11030300</v>
      </c>
      <c r="B14" s="49">
        <v>101</v>
      </c>
      <c r="C14" s="48" t="s">
        <v>201</v>
      </c>
      <c r="D14" s="47">
        <v>0</v>
      </c>
      <c r="E14" s="47">
        <v>0</v>
      </c>
      <c r="F14" s="47">
        <v>0</v>
      </c>
      <c r="G14" s="47">
        <v>0</v>
      </c>
      <c r="H14" s="47">
        <v>2417549</v>
      </c>
      <c r="I14" s="47">
        <v>0</v>
      </c>
      <c r="J14" s="62">
        <v>0</v>
      </c>
    </row>
    <row r="15" spans="1:10" x14ac:dyDescent="0.2">
      <c r="A15" s="51" t="s">
        <v>200</v>
      </c>
      <c r="B15" s="51"/>
      <c r="C15" s="63" t="s">
        <v>199</v>
      </c>
      <c r="D15" s="50">
        <f>+D16+D29</f>
        <v>23579337650</v>
      </c>
      <c r="E15" s="50">
        <f>+E16+E29</f>
        <v>48252315006.889999</v>
      </c>
      <c r="F15" s="50">
        <f>+F16+F29</f>
        <v>4653299789</v>
      </c>
      <c r="G15" s="50">
        <f>+G16+G29</f>
        <v>67178352867.889999</v>
      </c>
      <c r="H15" s="50">
        <f>+H16+H29</f>
        <v>36896920057.720001</v>
      </c>
      <c r="I15" s="50">
        <f>+I16+I29</f>
        <v>30915068687</v>
      </c>
      <c r="J15" s="62">
        <f>+H15/G15</f>
        <v>0.54923823646405656</v>
      </c>
    </row>
    <row r="16" spans="1:10" x14ac:dyDescent="0.2">
      <c r="A16" s="51" t="s">
        <v>198</v>
      </c>
      <c r="B16" s="51"/>
      <c r="C16" s="63" t="s">
        <v>3</v>
      </c>
      <c r="D16" s="50">
        <f>+D17</f>
        <v>23579337650</v>
      </c>
      <c r="E16" s="50">
        <f>+E17</f>
        <v>31498013715</v>
      </c>
      <c r="F16" s="50">
        <f>+F17</f>
        <v>0</v>
      </c>
      <c r="G16" s="50">
        <f>+G17</f>
        <v>55077351365</v>
      </c>
      <c r="H16" s="50">
        <f>+H17</f>
        <v>25705516153.84</v>
      </c>
      <c r="I16" s="50">
        <f>+I17</f>
        <v>29375068687</v>
      </c>
      <c r="J16" s="62">
        <f>+H16/G16</f>
        <v>0.46671663609036729</v>
      </c>
    </row>
    <row r="17" spans="1:10" x14ac:dyDescent="0.2">
      <c r="A17" s="51" t="s">
        <v>197</v>
      </c>
      <c r="B17" s="51"/>
      <c r="C17" s="63" t="s">
        <v>4</v>
      </c>
      <c r="D17" s="50">
        <f>+SUM(D18:D28)</f>
        <v>23579337650</v>
      </c>
      <c r="E17" s="50">
        <f>+SUM(E18:E28)</f>
        <v>31498013715</v>
      </c>
      <c r="F17" s="50">
        <f>+SUM(F18:F28)</f>
        <v>0</v>
      </c>
      <c r="G17" s="50">
        <f>+SUM(G18:G28)</f>
        <v>55077351365</v>
      </c>
      <c r="H17" s="50">
        <f>+SUM(H18:H28)</f>
        <v>25705516153.84</v>
      </c>
      <c r="I17" s="50">
        <f>+SUM(I18:I28)</f>
        <v>29375068687</v>
      </c>
      <c r="J17" s="62">
        <f>+H17/G17</f>
        <v>0.46671663609036729</v>
      </c>
    </row>
    <row r="18" spans="1:10" ht="38.25" x14ac:dyDescent="0.2">
      <c r="A18" s="49">
        <v>12040100</v>
      </c>
      <c r="B18" s="49">
        <v>115</v>
      </c>
      <c r="C18" s="48" t="s">
        <v>196</v>
      </c>
      <c r="D18" s="47">
        <v>5691235616</v>
      </c>
      <c r="E18" s="47">
        <v>0</v>
      </c>
      <c r="F18" s="47">
        <v>0</v>
      </c>
      <c r="G18" s="47">
        <v>5691235616</v>
      </c>
      <c r="H18" s="47">
        <v>2845617807</v>
      </c>
      <c r="I18" s="47">
        <v>2845617809</v>
      </c>
      <c r="J18" s="62">
        <f>+H18/G18</f>
        <v>0.49999999982429122</v>
      </c>
    </row>
    <row r="19" spans="1:10" x14ac:dyDescent="0.2">
      <c r="A19" s="49">
        <v>12040111</v>
      </c>
      <c r="B19" s="49">
        <v>101</v>
      </c>
      <c r="C19" s="48" t="s">
        <v>195</v>
      </c>
      <c r="D19" s="47">
        <v>0</v>
      </c>
      <c r="E19" s="47">
        <v>0</v>
      </c>
      <c r="F19" s="47">
        <v>0</v>
      </c>
      <c r="G19" s="47">
        <v>0</v>
      </c>
      <c r="H19" s="47">
        <v>3226815.59</v>
      </c>
      <c r="I19" s="47">
        <v>0</v>
      </c>
      <c r="J19" s="62">
        <v>0</v>
      </c>
    </row>
    <row r="20" spans="1:10" ht="25.5" x14ac:dyDescent="0.2">
      <c r="A20" s="49">
        <v>12040115</v>
      </c>
      <c r="B20" s="49">
        <v>105</v>
      </c>
      <c r="C20" s="48" t="s">
        <v>194</v>
      </c>
      <c r="D20" s="47">
        <v>0</v>
      </c>
      <c r="E20" s="47">
        <v>0</v>
      </c>
      <c r="F20" s="47">
        <v>0</v>
      </c>
      <c r="G20" s="47">
        <v>0</v>
      </c>
      <c r="H20" s="47">
        <v>6660.25</v>
      </c>
      <c r="I20" s="47">
        <v>0</v>
      </c>
      <c r="J20" s="62">
        <v>0</v>
      </c>
    </row>
    <row r="21" spans="1:10" ht="38.25" x14ac:dyDescent="0.2">
      <c r="A21" s="49">
        <v>12040124</v>
      </c>
      <c r="B21" s="49">
        <v>126</v>
      </c>
      <c r="C21" s="48" t="s">
        <v>193</v>
      </c>
      <c r="D21" s="47">
        <v>262908960</v>
      </c>
      <c r="E21" s="47">
        <v>179350000</v>
      </c>
      <c r="F21" s="47">
        <v>0</v>
      </c>
      <c r="G21" s="47">
        <v>442258960</v>
      </c>
      <c r="H21" s="47">
        <v>194499991</v>
      </c>
      <c r="I21" s="47">
        <v>247758969</v>
      </c>
      <c r="J21" s="62">
        <f>+H21/G21</f>
        <v>0.43978756473356695</v>
      </c>
    </row>
    <row r="22" spans="1:10" ht="38.25" x14ac:dyDescent="0.2">
      <c r="A22" s="49">
        <v>12040127</v>
      </c>
      <c r="B22" s="49">
        <v>128</v>
      </c>
      <c r="C22" s="48" t="s">
        <v>192</v>
      </c>
      <c r="D22" s="47">
        <v>12097063308</v>
      </c>
      <c r="E22" s="47">
        <v>0</v>
      </c>
      <c r="F22" s="47">
        <v>0</v>
      </c>
      <c r="G22" s="47">
        <v>12097063308</v>
      </c>
      <c r="H22" s="47">
        <v>2000000000</v>
      </c>
      <c r="I22" s="47">
        <v>10097063308</v>
      </c>
      <c r="J22" s="62">
        <f>+H22/G22</f>
        <v>0.16532938193994282</v>
      </c>
    </row>
    <row r="23" spans="1:10" ht="63.75" x14ac:dyDescent="0.2">
      <c r="A23" s="49">
        <v>12040128</v>
      </c>
      <c r="B23" s="49">
        <v>129</v>
      </c>
      <c r="C23" s="48" t="s">
        <v>191</v>
      </c>
      <c r="D23" s="47">
        <v>5528129766</v>
      </c>
      <c r="E23" s="47">
        <v>0</v>
      </c>
      <c r="F23" s="47">
        <v>0</v>
      </c>
      <c r="G23" s="47">
        <v>5528129766</v>
      </c>
      <c r="H23" s="47">
        <v>3996380143</v>
      </c>
      <c r="I23" s="47">
        <v>1531749623</v>
      </c>
      <c r="J23" s="62">
        <f>+H23/G23</f>
        <v>0.72291720928462733</v>
      </c>
    </row>
    <row r="24" spans="1:10" ht="51" x14ac:dyDescent="0.2">
      <c r="A24" s="49">
        <v>12040129</v>
      </c>
      <c r="B24" s="49">
        <v>130</v>
      </c>
      <c r="C24" s="48" t="s">
        <v>190</v>
      </c>
      <c r="D24" s="47">
        <v>0</v>
      </c>
      <c r="E24" s="47">
        <v>10895924150</v>
      </c>
      <c r="F24" s="47">
        <v>0</v>
      </c>
      <c r="G24" s="47">
        <v>10895924150</v>
      </c>
      <c r="H24" s="47">
        <v>4681251058</v>
      </c>
      <c r="I24" s="47">
        <v>6214673092</v>
      </c>
      <c r="J24" s="62">
        <f>+H24/G24</f>
        <v>0.42963322739356624</v>
      </c>
    </row>
    <row r="25" spans="1:10" ht="51" x14ac:dyDescent="0.2">
      <c r="A25" s="49">
        <v>12040130</v>
      </c>
      <c r="B25" s="49">
        <v>131</v>
      </c>
      <c r="C25" s="48" t="s">
        <v>189</v>
      </c>
      <c r="D25" s="47">
        <v>0</v>
      </c>
      <c r="E25" s="47">
        <v>843363194</v>
      </c>
      <c r="F25" s="47">
        <v>0</v>
      </c>
      <c r="G25" s="47">
        <v>843363194</v>
      </c>
      <c r="H25" s="47">
        <v>440251547</v>
      </c>
      <c r="I25" s="47">
        <v>403111647</v>
      </c>
      <c r="J25" s="62">
        <f>+H25/G25</f>
        <v>0.52201892391334304</v>
      </c>
    </row>
    <row r="26" spans="1:10" ht="38.25" x14ac:dyDescent="0.2">
      <c r="A26" s="49">
        <v>12040131</v>
      </c>
      <c r="B26" s="49">
        <v>132</v>
      </c>
      <c r="C26" s="48" t="s">
        <v>188</v>
      </c>
      <c r="D26" s="47">
        <v>0</v>
      </c>
      <c r="E26" s="47">
        <v>10082762744</v>
      </c>
      <c r="F26" s="47">
        <v>0</v>
      </c>
      <c r="G26" s="47">
        <v>10082762744</v>
      </c>
      <c r="H26" s="47">
        <v>7602762744</v>
      </c>
      <c r="I26" s="47">
        <v>2480000000</v>
      </c>
      <c r="J26" s="62">
        <f>+H26/G26</f>
        <v>0.7540356683017474</v>
      </c>
    </row>
    <row r="27" spans="1:10" ht="38.25" x14ac:dyDescent="0.2">
      <c r="A27" s="49">
        <v>12040132</v>
      </c>
      <c r="B27" s="49">
        <v>133</v>
      </c>
      <c r="C27" s="48" t="s">
        <v>187</v>
      </c>
      <c r="D27" s="47">
        <v>0</v>
      </c>
      <c r="E27" s="47">
        <v>1257901633</v>
      </c>
      <c r="F27" s="47">
        <v>0</v>
      </c>
      <c r="G27" s="47">
        <v>1257901633</v>
      </c>
      <c r="H27" s="47">
        <v>845981633</v>
      </c>
      <c r="I27" s="47">
        <v>411920000</v>
      </c>
      <c r="J27" s="62">
        <f>+H27/G27</f>
        <v>0.67253401284041425</v>
      </c>
    </row>
    <row r="28" spans="1:10" ht="38.25" x14ac:dyDescent="0.2">
      <c r="A28" s="49">
        <v>12040133</v>
      </c>
      <c r="B28" s="49">
        <v>134</v>
      </c>
      <c r="C28" s="48" t="s">
        <v>186</v>
      </c>
      <c r="D28" s="47">
        <v>0</v>
      </c>
      <c r="E28" s="47">
        <v>8238711994</v>
      </c>
      <c r="F28" s="47">
        <v>0</v>
      </c>
      <c r="G28" s="47">
        <v>8238711994</v>
      </c>
      <c r="H28" s="47">
        <v>3095537755</v>
      </c>
      <c r="I28" s="47">
        <v>5143174239</v>
      </c>
      <c r="J28" s="62">
        <f>+H28/G28</f>
        <v>0.375730788654147</v>
      </c>
    </row>
    <row r="29" spans="1:10" x14ac:dyDescent="0.2">
      <c r="A29" s="51" t="s">
        <v>184</v>
      </c>
      <c r="B29" s="51"/>
      <c r="C29" s="63" t="s">
        <v>183</v>
      </c>
      <c r="D29" s="50">
        <f>+SUM(D30:D34)</f>
        <v>0</v>
      </c>
      <c r="E29" s="50">
        <f>+SUM(E30:E34)</f>
        <v>16754301291.889999</v>
      </c>
      <c r="F29" s="50">
        <f>+SUM(F30:F34)</f>
        <v>4653299789</v>
      </c>
      <c r="G29" s="50">
        <f>+SUM(G30:G34)</f>
        <v>12101001502.889999</v>
      </c>
      <c r="H29" s="50">
        <f>+SUM(H30:H34)</f>
        <v>11191403903.879999</v>
      </c>
      <c r="I29" s="50">
        <f>+SUM(I30:I34)</f>
        <v>1540000000</v>
      </c>
      <c r="J29" s="62">
        <f>+H29/G29</f>
        <v>0.92483286620592786</v>
      </c>
    </row>
    <row r="30" spans="1:10" x14ac:dyDescent="0.2">
      <c r="A30" s="49">
        <v>12050100</v>
      </c>
      <c r="B30" s="49">
        <v>101</v>
      </c>
      <c r="C30" s="48" t="s">
        <v>182</v>
      </c>
      <c r="D30" s="47">
        <v>0</v>
      </c>
      <c r="E30" s="47">
        <v>0</v>
      </c>
      <c r="F30" s="47">
        <v>0</v>
      </c>
      <c r="G30" s="47">
        <v>0</v>
      </c>
      <c r="H30" s="47">
        <v>305476705.99000001</v>
      </c>
      <c r="I30" s="47">
        <v>0</v>
      </c>
      <c r="J30" s="62">
        <v>0</v>
      </c>
    </row>
    <row r="31" spans="1:10" x14ac:dyDescent="0.2">
      <c r="A31" s="49">
        <v>12050101</v>
      </c>
      <c r="B31" s="49">
        <v>101</v>
      </c>
      <c r="C31" s="48" t="s">
        <v>181</v>
      </c>
      <c r="D31" s="47">
        <v>0</v>
      </c>
      <c r="E31" s="47">
        <v>0</v>
      </c>
      <c r="F31" s="47">
        <v>0</v>
      </c>
      <c r="G31" s="47">
        <v>0</v>
      </c>
      <c r="H31" s="47">
        <v>300000000</v>
      </c>
      <c r="I31" s="47">
        <v>0</v>
      </c>
      <c r="J31" s="62">
        <v>0</v>
      </c>
    </row>
    <row r="32" spans="1:10" ht="38.25" x14ac:dyDescent="0.2">
      <c r="A32" s="49">
        <v>12050110</v>
      </c>
      <c r="B32" s="49">
        <v>115</v>
      </c>
      <c r="C32" s="48" t="s">
        <v>5</v>
      </c>
      <c r="D32" s="47">
        <v>0</v>
      </c>
      <c r="E32" s="47">
        <v>1621075170</v>
      </c>
      <c r="F32" s="47">
        <v>0</v>
      </c>
      <c r="G32" s="47">
        <v>1621075170</v>
      </c>
      <c r="H32" s="47">
        <v>1646000865</v>
      </c>
      <c r="I32" s="47">
        <v>0</v>
      </c>
      <c r="J32" s="62">
        <f>+H32/G32</f>
        <v>1.0153760266403933</v>
      </c>
    </row>
    <row r="33" spans="1:10" ht="51" x14ac:dyDescent="0.2">
      <c r="A33" s="49">
        <v>12050112</v>
      </c>
      <c r="B33" s="49">
        <v>130</v>
      </c>
      <c r="C33" s="48" t="s">
        <v>180</v>
      </c>
      <c r="D33" s="47">
        <v>0</v>
      </c>
      <c r="E33" s="47">
        <v>10430000000</v>
      </c>
      <c r="F33" s="47">
        <v>0</v>
      </c>
      <c r="G33" s="47">
        <v>10430000000</v>
      </c>
      <c r="H33" s="47">
        <v>8890000000</v>
      </c>
      <c r="I33" s="47">
        <v>1540000000</v>
      </c>
      <c r="J33" s="62">
        <f>+H33/G33</f>
        <v>0.8523489932885906</v>
      </c>
    </row>
    <row r="34" spans="1:10" x14ac:dyDescent="0.2">
      <c r="A34" s="49">
        <v>12050113</v>
      </c>
      <c r="B34" s="49">
        <v>101</v>
      </c>
      <c r="C34" s="48" t="s">
        <v>179</v>
      </c>
      <c r="D34" s="47">
        <v>0</v>
      </c>
      <c r="E34" s="47">
        <v>4703226121.8900003</v>
      </c>
      <c r="F34" s="47">
        <v>4653299789</v>
      </c>
      <c r="G34" s="47">
        <v>49926332.890000001</v>
      </c>
      <c r="H34" s="47">
        <v>49926332.890000001</v>
      </c>
      <c r="I34" s="47">
        <v>0</v>
      </c>
      <c r="J34" s="62">
        <f>+H34/G34</f>
        <v>1</v>
      </c>
    </row>
    <row r="35" spans="1:10" x14ac:dyDescent="0.2">
      <c r="A35" s="49" t="s">
        <v>178</v>
      </c>
      <c r="B35" s="49"/>
      <c r="C35" s="61"/>
      <c r="D35" s="60"/>
      <c r="E35" s="60"/>
      <c r="F35" s="60"/>
      <c r="G35" s="60"/>
      <c r="H35" s="60"/>
      <c r="I35" s="60"/>
      <c r="J35" s="59">
        <f>+G35-H35</f>
        <v>0</v>
      </c>
    </row>
  </sheetData>
  <autoFilter ref="A2:I35"/>
  <mergeCells count="1">
    <mergeCell ref="A1:I1"/>
  </mergeCells>
  <pageMargins left="0" right="0" top="0" bottom="0" header="0" footer="0"/>
  <pageSetup paperSize="14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2"/>
  <sheetViews>
    <sheetView tabSelected="1" showOutlineSymbols="0" topLeftCell="B1" workbookViewId="0">
      <selection activeCell="J8" sqref="J8"/>
    </sheetView>
  </sheetViews>
  <sheetFormatPr baseColWidth="10" defaultColWidth="6.85546875" defaultRowHeight="12.75" customHeight="1" x14ac:dyDescent="0.25"/>
  <cols>
    <col min="1" max="2" width="10.42578125" style="67" bestFit="1" customWidth="1"/>
    <col min="3" max="3" width="57.85546875" style="67" customWidth="1"/>
    <col min="4" max="5" width="17" style="67" bestFit="1" customWidth="1"/>
    <col min="6" max="6" width="15.85546875" style="67" bestFit="1" customWidth="1"/>
    <col min="7" max="7" width="25.85546875" style="67" bestFit="1" customWidth="1"/>
    <col min="8" max="8" width="28.85546875" style="67" bestFit="1" customWidth="1"/>
    <col min="9" max="9" width="22.28515625" style="67" bestFit="1" customWidth="1"/>
    <col min="10" max="10" width="11.5703125" style="67" customWidth="1"/>
    <col min="11" max="257" width="6.85546875" style="67"/>
    <col min="258" max="258" width="12" style="67" bestFit="1" customWidth="1"/>
    <col min="259" max="259" width="57.85546875" style="67" customWidth="1"/>
    <col min="260" max="261" width="17" style="67" bestFit="1" customWidth="1"/>
    <col min="262" max="262" width="15.85546875" style="67" bestFit="1" customWidth="1"/>
    <col min="263" max="263" width="25.85546875" style="67" bestFit="1" customWidth="1"/>
    <col min="264" max="264" width="28.85546875" style="67" bestFit="1" customWidth="1"/>
    <col min="265" max="265" width="22.28515625" style="67" bestFit="1" customWidth="1"/>
    <col min="266" max="513" width="6.85546875" style="67"/>
    <col min="514" max="514" width="12" style="67" bestFit="1" customWidth="1"/>
    <col min="515" max="515" width="57.85546875" style="67" customWidth="1"/>
    <col min="516" max="517" width="17" style="67" bestFit="1" customWidth="1"/>
    <col min="518" max="518" width="15.85546875" style="67" bestFit="1" customWidth="1"/>
    <col min="519" max="519" width="25.85546875" style="67" bestFit="1" customWidth="1"/>
    <col min="520" max="520" width="28.85546875" style="67" bestFit="1" customWidth="1"/>
    <col min="521" max="521" width="22.28515625" style="67" bestFit="1" customWidth="1"/>
    <col min="522" max="769" width="6.85546875" style="67"/>
    <col min="770" max="770" width="12" style="67" bestFit="1" customWidth="1"/>
    <col min="771" max="771" width="57.85546875" style="67" customWidth="1"/>
    <col min="772" max="773" width="17" style="67" bestFit="1" customWidth="1"/>
    <col min="774" max="774" width="15.85546875" style="67" bestFit="1" customWidth="1"/>
    <col min="775" max="775" width="25.85546875" style="67" bestFit="1" customWidth="1"/>
    <col min="776" max="776" width="28.85546875" style="67" bestFit="1" customWidth="1"/>
    <col min="777" max="777" width="22.28515625" style="67" bestFit="1" customWidth="1"/>
    <col min="778" max="1025" width="6.85546875" style="67"/>
    <col min="1026" max="1026" width="12" style="67" bestFit="1" customWidth="1"/>
    <col min="1027" max="1027" width="57.85546875" style="67" customWidth="1"/>
    <col min="1028" max="1029" width="17" style="67" bestFit="1" customWidth="1"/>
    <col min="1030" max="1030" width="15.85546875" style="67" bestFit="1" customWidth="1"/>
    <col min="1031" max="1031" width="25.85546875" style="67" bestFit="1" customWidth="1"/>
    <col min="1032" max="1032" width="28.85546875" style="67" bestFit="1" customWidth="1"/>
    <col min="1033" max="1033" width="22.28515625" style="67" bestFit="1" customWidth="1"/>
    <col min="1034" max="1281" width="6.85546875" style="67"/>
    <col min="1282" max="1282" width="12" style="67" bestFit="1" customWidth="1"/>
    <col min="1283" max="1283" width="57.85546875" style="67" customWidth="1"/>
    <col min="1284" max="1285" width="17" style="67" bestFit="1" customWidth="1"/>
    <col min="1286" max="1286" width="15.85546875" style="67" bestFit="1" customWidth="1"/>
    <col min="1287" max="1287" width="25.85546875" style="67" bestFit="1" customWidth="1"/>
    <col min="1288" max="1288" width="28.85546875" style="67" bestFit="1" customWidth="1"/>
    <col min="1289" max="1289" width="22.28515625" style="67" bestFit="1" customWidth="1"/>
    <col min="1290" max="1537" width="6.85546875" style="67"/>
    <col min="1538" max="1538" width="12" style="67" bestFit="1" customWidth="1"/>
    <col min="1539" max="1539" width="57.85546875" style="67" customWidth="1"/>
    <col min="1540" max="1541" width="17" style="67" bestFit="1" customWidth="1"/>
    <col min="1542" max="1542" width="15.85546875" style="67" bestFit="1" customWidth="1"/>
    <col min="1543" max="1543" width="25.85546875" style="67" bestFit="1" customWidth="1"/>
    <col min="1544" max="1544" width="28.85546875" style="67" bestFit="1" customWidth="1"/>
    <col min="1545" max="1545" width="22.28515625" style="67" bestFit="1" customWidth="1"/>
    <col min="1546" max="1793" width="6.85546875" style="67"/>
    <col min="1794" max="1794" width="12" style="67" bestFit="1" customWidth="1"/>
    <col min="1795" max="1795" width="57.85546875" style="67" customWidth="1"/>
    <col min="1796" max="1797" width="17" style="67" bestFit="1" customWidth="1"/>
    <col min="1798" max="1798" width="15.85546875" style="67" bestFit="1" customWidth="1"/>
    <col min="1799" max="1799" width="25.85546875" style="67" bestFit="1" customWidth="1"/>
    <col min="1800" max="1800" width="28.85546875" style="67" bestFit="1" customWidth="1"/>
    <col min="1801" max="1801" width="22.28515625" style="67" bestFit="1" customWidth="1"/>
    <col min="1802" max="2049" width="6.85546875" style="67"/>
    <col min="2050" max="2050" width="12" style="67" bestFit="1" customWidth="1"/>
    <col min="2051" max="2051" width="57.85546875" style="67" customWidth="1"/>
    <col min="2052" max="2053" width="17" style="67" bestFit="1" customWidth="1"/>
    <col min="2054" max="2054" width="15.85546875" style="67" bestFit="1" customWidth="1"/>
    <col min="2055" max="2055" width="25.85546875" style="67" bestFit="1" customWidth="1"/>
    <col min="2056" max="2056" width="28.85546875" style="67" bestFit="1" customWidth="1"/>
    <col min="2057" max="2057" width="22.28515625" style="67" bestFit="1" customWidth="1"/>
    <col min="2058" max="2305" width="6.85546875" style="67"/>
    <col min="2306" max="2306" width="12" style="67" bestFit="1" customWidth="1"/>
    <col min="2307" max="2307" width="57.85546875" style="67" customWidth="1"/>
    <col min="2308" max="2309" width="17" style="67" bestFit="1" customWidth="1"/>
    <col min="2310" max="2310" width="15.85546875" style="67" bestFit="1" customWidth="1"/>
    <col min="2311" max="2311" width="25.85546875" style="67" bestFit="1" customWidth="1"/>
    <col min="2312" max="2312" width="28.85546875" style="67" bestFit="1" customWidth="1"/>
    <col min="2313" max="2313" width="22.28515625" style="67" bestFit="1" customWidth="1"/>
    <col min="2314" max="2561" width="6.85546875" style="67"/>
    <col min="2562" max="2562" width="12" style="67" bestFit="1" customWidth="1"/>
    <col min="2563" max="2563" width="57.85546875" style="67" customWidth="1"/>
    <col min="2564" max="2565" width="17" style="67" bestFit="1" customWidth="1"/>
    <col min="2566" max="2566" width="15.85546875" style="67" bestFit="1" customWidth="1"/>
    <col min="2567" max="2567" width="25.85546875" style="67" bestFit="1" customWidth="1"/>
    <col min="2568" max="2568" width="28.85546875" style="67" bestFit="1" customWidth="1"/>
    <col min="2569" max="2569" width="22.28515625" style="67" bestFit="1" customWidth="1"/>
    <col min="2570" max="2817" width="6.85546875" style="67"/>
    <col min="2818" max="2818" width="12" style="67" bestFit="1" customWidth="1"/>
    <col min="2819" max="2819" width="57.85546875" style="67" customWidth="1"/>
    <col min="2820" max="2821" width="17" style="67" bestFit="1" customWidth="1"/>
    <col min="2822" max="2822" width="15.85546875" style="67" bestFit="1" customWidth="1"/>
    <col min="2823" max="2823" width="25.85546875" style="67" bestFit="1" customWidth="1"/>
    <col min="2824" max="2824" width="28.85546875" style="67" bestFit="1" customWidth="1"/>
    <col min="2825" max="2825" width="22.28515625" style="67" bestFit="1" customWidth="1"/>
    <col min="2826" max="3073" width="6.85546875" style="67"/>
    <col min="3074" max="3074" width="12" style="67" bestFit="1" customWidth="1"/>
    <col min="3075" max="3075" width="57.85546875" style="67" customWidth="1"/>
    <col min="3076" max="3077" width="17" style="67" bestFit="1" customWidth="1"/>
    <col min="3078" max="3078" width="15.85546875" style="67" bestFit="1" customWidth="1"/>
    <col min="3079" max="3079" width="25.85546875" style="67" bestFit="1" customWidth="1"/>
    <col min="3080" max="3080" width="28.85546875" style="67" bestFit="1" customWidth="1"/>
    <col min="3081" max="3081" width="22.28515625" style="67" bestFit="1" customWidth="1"/>
    <col min="3082" max="3329" width="6.85546875" style="67"/>
    <col min="3330" max="3330" width="12" style="67" bestFit="1" customWidth="1"/>
    <col min="3331" max="3331" width="57.85546875" style="67" customWidth="1"/>
    <col min="3332" max="3333" width="17" style="67" bestFit="1" customWidth="1"/>
    <col min="3334" max="3334" width="15.85546875" style="67" bestFit="1" customWidth="1"/>
    <col min="3335" max="3335" width="25.85546875" style="67" bestFit="1" customWidth="1"/>
    <col min="3336" max="3336" width="28.85546875" style="67" bestFit="1" customWidth="1"/>
    <col min="3337" max="3337" width="22.28515625" style="67" bestFit="1" customWidth="1"/>
    <col min="3338" max="3585" width="6.85546875" style="67"/>
    <col min="3586" max="3586" width="12" style="67" bestFit="1" customWidth="1"/>
    <col min="3587" max="3587" width="57.85546875" style="67" customWidth="1"/>
    <col min="3588" max="3589" width="17" style="67" bestFit="1" customWidth="1"/>
    <col min="3590" max="3590" width="15.85546875" style="67" bestFit="1" customWidth="1"/>
    <col min="3591" max="3591" width="25.85546875" style="67" bestFit="1" customWidth="1"/>
    <col min="3592" max="3592" width="28.85546875" style="67" bestFit="1" customWidth="1"/>
    <col min="3593" max="3593" width="22.28515625" style="67" bestFit="1" customWidth="1"/>
    <col min="3594" max="3841" width="6.85546875" style="67"/>
    <col min="3842" max="3842" width="12" style="67" bestFit="1" customWidth="1"/>
    <col min="3843" max="3843" width="57.85546875" style="67" customWidth="1"/>
    <col min="3844" max="3845" width="17" style="67" bestFit="1" customWidth="1"/>
    <col min="3846" max="3846" width="15.85546875" style="67" bestFit="1" customWidth="1"/>
    <col min="3847" max="3847" width="25.85546875" style="67" bestFit="1" customWidth="1"/>
    <col min="3848" max="3848" width="28.85546875" style="67" bestFit="1" customWidth="1"/>
    <col min="3849" max="3849" width="22.28515625" style="67" bestFit="1" customWidth="1"/>
    <col min="3850" max="4097" width="6.85546875" style="67"/>
    <col min="4098" max="4098" width="12" style="67" bestFit="1" customWidth="1"/>
    <col min="4099" max="4099" width="57.85546875" style="67" customWidth="1"/>
    <col min="4100" max="4101" width="17" style="67" bestFit="1" customWidth="1"/>
    <col min="4102" max="4102" width="15.85546875" style="67" bestFit="1" customWidth="1"/>
    <col min="4103" max="4103" width="25.85546875" style="67" bestFit="1" customWidth="1"/>
    <col min="4104" max="4104" width="28.85546875" style="67" bestFit="1" customWidth="1"/>
    <col min="4105" max="4105" width="22.28515625" style="67" bestFit="1" customWidth="1"/>
    <col min="4106" max="4353" width="6.85546875" style="67"/>
    <col min="4354" max="4354" width="12" style="67" bestFit="1" customWidth="1"/>
    <col min="4355" max="4355" width="57.85546875" style="67" customWidth="1"/>
    <col min="4356" max="4357" width="17" style="67" bestFit="1" customWidth="1"/>
    <col min="4358" max="4358" width="15.85546875" style="67" bestFit="1" customWidth="1"/>
    <col min="4359" max="4359" width="25.85546875" style="67" bestFit="1" customWidth="1"/>
    <col min="4360" max="4360" width="28.85546875" style="67" bestFit="1" customWidth="1"/>
    <col min="4361" max="4361" width="22.28515625" style="67" bestFit="1" customWidth="1"/>
    <col min="4362" max="4609" width="6.85546875" style="67"/>
    <col min="4610" max="4610" width="12" style="67" bestFit="1" customWidth="1"/>
    <col min="4611" max="4611" width="57.85546875" style="67" customWidth="1"/>
    <col min="4612" max="4613" width="17" style="67" bestFit="1" customWidth="1"/>
    <col min="4614" max="4614" width="15.85546875" style="67" bestFit="1" customWidth="1"/>
    <col min="4615" max="4615" width="25.85546875" style="67" bestFit="1" customWidth="1"/>
    <col min="4616" max="4616" width="28.85546875" style="67" bestFit="1" customWidth="1"/>
    <col min="4617" max="4617" width="22.28515625" style="67" bestFit="1" customWidth="1"/>
    <col min="4618" max="4865" width="6.85546875" style="67"/>
    <col min="4866" max="4866" width="12" style="67" bestFit="1" customWidth="1"/>
    <col min="4867" max="4867" width="57.85546875" style="67" customWidth="1"/>
    <col min="4868" max="4869" width="17" style="67" bestFit="1" customWidth="1"/>
    <col min="4870" max="4870" width="15.85546875" style="67" bestFit="1" customWidth="1"/>
    <col min="4871" max="4871" width="25.85546875" style="67" bestFit="1" customWidth="1"/>
    <col min="4872" max="4872" width="28.85546875" style="67" bestFit="1" customWidth="1"/>
    <col min="4873" max="4873" width="22.28515625" style="67" bestFit="1" customWidth="1"/>
    <col min="4874" max="5121" width="6.85546875" style="67"/>
    <col min="5122" max="5122" width="12" style="67" bestFit="1" customWidth="1"/>
    <col min="5123" max="5123" width="57.85546875" style="67" customWidth="1"/>
    <col min="5124" max="5125" width="17" style="67" bestFit="1" customWidth="1"/>
    <col min="5126" max="5126" width="15.85546875" style="67" bestFit="1" customWidth="1"/>
    <col min="5127" max="5127" width="25.85546875" style="67" bestFit="1" customWidth="1"/>
    <col min="5128" max="5128" width="28.85546875" style="67" bestFit="1" customWidth="1"/>
    <col min="5129" max="5129" width="22.28515625" style="67" bestFit="1" customWidth="1"/>
    <col min="5130" max="5377" width="6.85546875" style="67"/>
    <col min="5378" max="5378" width="12" style="67" bestFit="1" customWidth="1"/>
    <col min="5379" max="5379" width="57.85546875" style="67" customWidth="1"/>
    <col min="5380" max="5381" width="17" style="67" bestFit="1" customWidth="1"/>
    <col min="5382" max="5382" width="15.85546875" style="67" bestFit="1" customWidth="1"/>
    <col min="5383" max="5383" width="25.85546875" style="67" bestFit="1" customWidth="1"/>
    <col min="5384" max="5384" width="28.85546875" style="67" bestFit="1" customWidth="1"/>
    <col min="5385" max="5385" width="22.28515625" style="67" bestFit="1" customWidth="1"/>
    <col min="5386" max="5633" width="6.85546875" style="67"/>
    <col min="5634" max="5634" width="12" style="67" bestFit="1" customWidth="1"/>
    <col min="5635" max="5635" width="57.85546875" style="67" customWidth="1"/>
    <col min="5636" max="5637" width="17" style="67" bestFit="1" customWidth="1"/>
    <col min="5638" max="5638" width="15.85546875" style="67" bestFit="1" customWidth="1"/>
    <col min="5639" max="5639" width="25.85546875" style="67" bestFit="1" customWidth="1"/>
    <col min="5640" max="5640" width="28.85546875" style="67" bestFit="1" customWidth="1"/>
    <col min="5641" max="5641" width="22.28515625" style="67" bestFit="1" customWidth="1"/>
    <col min="5642" max="5889" width="6.85546875" style="67"/>
    <col min="5890" max="5890" width="12" style="67" bestFit="1" customWidth="1"/>
    <col min="5891" max="5891" width="57.85546875" style="67" customWidth="1"/>
    <col min="5892" max="5893" width="17" style="67" bestFit="1" customWidth="1"/>
    <col min="5894" max="5894" width="15.85546875" style="67" bestFit="1" customWidth="1"/>
    <col min="5895" max="5895" width="25.85546875" style="67" bestFit="1" customWidth="1"/>
    <col min="5896" max="5896" width="28.85546875" style="67" bestFit="1" customWidth="1"/>
    <col min="5897" max="5897" width="22.28515625" style="67" bestFit="1" customWidth="1"/>
    <col min="5898" max="6145" width="6.85546875" style="67"/>
    <col min="6146" max="6146" width="12" style="67" bestFit="1" customWidth="1"/>
    <col min="6147" max="6147" width="57.85546875" style="67" customWidth="1"/>
    <col min="6148" max="6149" width="17" style="67" bestFit="1" customWidth="1"/>
    <col min="6150" max="6150" width="15.85546875" style="67" bestFit="1" customWidth="1"/>
    <col min="6151" max="6151" width="25.85546875" style="67" bestFit="1" customWidth="1"/>
    <col min="6152" max="6152" width="28.85546875" style="67" bestFit="1" customWidth="1"/>
    <col min="6153" max="6153" width="22.28515625" style="67" bestFit="1" customWidth="1"/>
    <col min="6154" max="6401" width="6.85546875" style="67"/>
    <col min="6402" max="6402" width="12" style="67" bestFit="1" customWidth="1"/>
    <col min="6403" max="6403" width="57.85546875" style="67" customWidth="1"/>
    <col min="6404" max="6405" width="17" style="67" bestFit="1" customWidth="1"/>
    <col min="6406" max="6406" width="15.85546875" style="67" bestFit="1" customWidth="1"/>
    <col min="6407" max="6407" width="25.85546875" style="67" bestFit="1" customWidth="1"/>
    <col min="6408" max="6408" width="28.85546875" style="67" bestFit="1" customWidth="1"/>
    <col min="6409" max="6409" width="22.28515625" style="67" bestFit="1" customWidth="1"/>
    <col min="6410" max="6657" width="6.85546875" style="67"/>
    <col min="6658" max="6658" width="12" style="67" bestFit="1" customWidth="1"/>
    <col min="6659" max="6659" width="57.85546875" style="67" customWidth="1"/>
    <col min="6660" max="6661" width="17" style="67" bestFit="1" customWidth="1"/>
    <col min="6662" max="6662" width="15.85546875" style="67" bestFit="1" customWidth="1"/>
    <col min="6663" max="6663" width="25.85546875" style="67" bestFit="1" customWidth="1"/>
    <col min="6664" max="6664" width="28.85546875" style="67" bestFit="1" customWidth="1"/>
    <col min="6665" max="6665" width="22.28515625" style="67" bestFit="1" customWidth="1"/>
    <col min="6666" max="6913" width="6.85546875" style="67"/>
    <col min="6914" max="6914" width="12" style="67" bestFit="1" customWidth="1"/>
    <col min="6915" max="6915" width="57.85546875" style="67" customWidth="1"/>
    <col min="6916" max="6917" width="17" style="67" bestFit="1" customWidth="1"/>
    <col min="6918" max="6918" width="15.85546875" style="67" bestFit="1" customWidth="1"/>
    <col min="6919" max="6919" width="25.85546875" style="67" bestFit="1" customWidth="1"/>
    <col min="6920" max="6920" width="28.85546875" style="67" bestFit="1" customWidth="1"/>
    <col min="6921" max="6921" width="22.28515625" style="67" bestFit="1" customWidth="1"/>
    <col min="6922" max="7169" width="6.85546875" style="67"/>
    <col min="7170" max="7170" width="12" style="67" bestFit="1" customWidth="1"/>
    <col min="7171" max="7171" width="57.85546875" style="67" customWidth="1"/>
    <col min="7172" max="7173" width="17" style="67" bestFit="1" customWidth="1"/>
    <col min="7174" max="7174" width="15.85546875" style="67" bestFit="1" customWidth="1"/>
    <col min="7175" max="7175" width="25.85546875" style="67" bestFit="1" customWidth="1"/>
    <col min="7176" max="7176" width="28.85546875" style="67" bestFit="1" customWidth="1"/>
    <col min="7177" max="7177" width="22.28515625" style="67" bestFit="1" customWidth="1"/>
    <col min="7178" max="7425" width="6.85546875" style="67"/>
    <col min="7426" max="7426" width="12" style="67" bestFit="1" customWidth="1"/>
    <col min="7427" max="7427" width="57.85546875" style="67" customWidth="1"/>
    <col min="7428" max="7429" width="17" style="67" bestFit="1" customWidth="1"/>
    <col min="7430" max="7430" width="15.85546875" style="67" bestFit="1" customWidth="1"/>
    <col min="7431" max="7431" width="25.85546875" style="67" bestFit="1" customWidth="1"/>
    <col min="7432" max="7432" width="28.85546875" style="67" bestFit="1" customWidth="1"/>
    <col min="7433" max="7433" width="22.28515625" style="67" bestFit="1" customWidth="1"/>
    <col min="7434" max="7681" width="6.85546875" style="67"/>
    <col min="7682" max="7682" width="12" style="67" bestFit="1" customWidth="1"/>
    <col min="7683" max="7683" width="57.85546875" style="67" customWidth="1"/>
    <col min="7684" max="7685" width="17" style="67" bestFit="1" customWidth="1"/>
    <col min="7686" max="7686" width="15.85546875" style="67" bestFit="1" customWidth="1"/>
    <col min="7687" max="7687" width="25.85546875" style="67" bestFit="1" customWidth="1"/>
    <col min="7688" max="7688" width="28.85546875" style="67" bestFit="1" customWidth="1"/>
    <col min="7689" max="7689" width="22.28515625" style="67" bestFit="1" customWidth="1"/>
    <col min="7690" max="7937" width="6.85546875" style="67"/>
    <col min="7938" max="7938" width="12" style="67" bestFit="1" customWidth="1"/>
    <col min="7939" max="7939" width="57.85546875" style="67" customWidth="1"/>
    <col min="7940" max="7941" width="17" style="67" bestFit="1" customWidth="1"/>
    <col min="7942" max="7942" width="15.85546875" style="67" bestFit="1" customWidth="1"/>
    <col min="7943" max="7943" width="25.85546875" style="67" bestFit="1" customWidth="1"/>
    <col min="7944" max="7944" width="28.85546875" style="67" bestFit="1" customWidth="1"/>
    <col min="7945" max="7945" width="22.28515625" style="67" bestFit="1" customWidth="1"/>
    <col min="7946" max="8193" width="6.85546875" style="67"/>
    <col min="8194" max="8194" width="12" style="67" bestFit="1" customWidth="1"/>
    <col min="8195" max="8195" width="57.85546875" style="67" customWidth="1"/>
    <col min="8196" max="8197" width="17" style="67" bestFit="1" customWidth="1"/>
    <col min="8198" max="8198" width="15.85546875" style="67" bestFit="1" customWidth="1"/>
    <col min="8199" max="8199" width="25.85546875" style="67" bestFit="1" customWidth="1"/>
    <col min="8200" max="8200" width="28.85546875" style="67" bestFit="1" customWidth="1"/>
    <col min="8201" max="8201" width="22.28515625" style="67" bestFit="1" customWidth="1"/>
    <col min="8202" max="8449" width="6.85546875" style="67"/>
    <col min="8450" max="8450" width="12" style="67" bestFit="1" customWidth="1"/>
    <col min="8451" max="8451" width="57.85546875" style="67" customWidth="1"/>
    <col min="8452" max="8453" width="17" style="67" bestFit="1" customWidth="1"/>
    <col min="8454" max="8454" width="15.85546875" style="67" bestFit="1" customWidth="1"/>
    <col min="8455" max="8455" width="25.85546875" style="67" bestFit="1" customWidth="1"/>
    <col min="8456" max="8456" width="28.85546875" style="67" bestFit="1" customWidth="1"/>
    <col min="8457" max="8457" width="22.28515625" style="67" bestFit="1" customWidth="1"/>
    <col min="8458" max="8705" width="6.85546875" style="67"/>
    <col min="8706" max="8706" width="12" style="67" bestFit="1" customWidth="1"/>
    <col min="8707" max="8707" width="57.85546875" style="67" customWidth="1"/>
    <col min="8708" max="8709" width="17" style="67" bestFit="1" customWidth="1"/>
    <col min="8710" max="8710" width="15.85546875" style="67" bestFit="1" customWidth="1"/>
    <col min="8711" max="8711" width="25.85546875" style="67" bestFit="1" customWidth="1"/>
    <col min="8712" max="8712" width="28.85546875" style="67" bestFit="1" customWidth="1"/>
    <col min="8713" max="8713" width="22.28515625" style="67" bestFit="1" customWidth="1"/>
    <col min="8714" max="8961" width="6.85546875" style="67"/>
    <col min="8962" max="8962" width="12" style="67" bestFit="1" customWidth="1"/>
    <col min="8963" max="8963" width="57.85546875" style="67" customWidth="1"/>
    <col min="8964" max="8965" width="17" style="67" bestFit="1" customWidth="1"/>
    <col min="8966" max="8966" width="15.85546875" style="67" bestFit="1" customWidth="1"/>
    <col min="8967" max="8967" width="25.85546875" style="67" bestFit="1" customWidth="1"/>
    <col min="8968" max="8968" width="28.85546875" style="67" bestFit="1" customWidth="1"/>
    <col min="8969" max="8969" width="22.28515625" style="67" bestFit="1" customWidth="1"/>
    <col min="8970" max="9217" width="6.85546875" style="67"/>
    <col min="9218" max="9218" width="12" style="67" bestFit="1" customWidth="1"/>
    <col min="9219" max="9219" width="57.85546875" style="67" customWidth="1"/>
    <col min="9220" max="9221" width="17" style="67" bestFit="1" customWidth="1"/>
    <col min="9222" max="9222" width="15.85546875" style="67" bestFit="1" customWidth="1"/>
    <col min="9223" max="9223" width="25.85546875" style="67" bestFit="1" customWidth="1"/>
    <col min="9224" max="9224" width="28.85546875" style="67" bestFit="1" customWidth="1"/>
    <col min="9225" max="9225" width="22.28515625" style="67" bestFit="1" customWidth="1"/>
    <col min="9226" max="9473" width="6.85546875" style="67"/>
    <col min="9474" max="9474" width="12" style="67" bestFit="1" customWidth="1"/>
    <col min="9475" max="9475" width="57.85546875" style="67" customWidth="1"/>
    <col min="9476" max="9477" width="17" style="67" bestFit="1" customWidth="1"/>
    <col min="9478" max="9478" width="15.85546875" style="67" bestFit="1" customWidth="1"/>
    <col min="9479" max="9479" width="25.85546875" style="67" bestFit="1" customWidth="1"/>
    <col min="9480" max="9480" width="28.85546875" style="67" bestFit="1" customWidth="1"/>
    <col min="9481" max="9481" width="22.28515625" style="67" bestFit="1" customWidth="1"/>
    <col min="9482" max="9729" width="6.85546875" style="67"/>
    <col min="9730" max="9730" width="12" style="67" bestFit="1" customWidth="1"/>
    <col min="9731" max="9731" width="57.85546875" style="67" customWidth="1"/>
    <col min="9732" max="9733" width="17" style="67" bestFit="1" customWidth="1"/>
    <col min="9734" max="9734" width="15.85546875" style="67" bestFit="1" customWidth="1"/>
    <col min="9735" max="9735" width="25.85546875" style="67" bestFit="1" customWidth="1"/>
    <col min="9736" max="9736" width="28.85546875" style="67" bestFit="1" customWidth="1"/>
    <col min="9737" max="9737" width="22.28515625" style="67" bestFit="1" customWidth="1"/>
    <col min="9738" max="9985" width="6.85546875" style="67"/>
    <col min="9986" max="9986" width="12" style="67" bestFit="1" customWidth="1"/>
    <col min="9987" max="9987" width="57.85546875" style="67" customWidth="1"/>
    <col min="9988" max="9989" width="17" style="67" bestFit="1" customWidth="1"/>
    <col min="9990" max="9990" width="15.85546875" style="67" bestFit="1" customWidth="1"/>
    <col min="9991" max="9991" width="25.85546875" style="67" bestFit="1" customWidth="1"/>
    <col min="9992" max="9992" width="28.85546875" style="67" bestFit="1" customWidth="1"/>
    <col min="9993" max="9993" width="22.28515625" style="67" bestFit="1" customWidth="1"/>
    <col min="9994" max="10241" width="6.85546875" style="67"/>
    <col min="10242" max="10242" width="12" style="67" bestFit="1" customWidth="1"/>
    <col min="10243" max="10243" width="57.85546875" style="67" customWidth="1"/>
    <col min="10244" max="10245" width="17" style="67" bestFit="1" customWidth="1"/>
    <col min="10246" max="10246" width="15.85546875" style="67" bestFit="1" customWidth="1"/>
    <col min="10247" max="10247" width="25.85546875" style="67" bestFit="1" customWidth="1"/>
    <col min="10248" max="10248" width="28.85546875" style="67" bestFit="1" customWidth="1"/>
    <col min="10249" max="10249" width="22.28515625" style="67" bestFit="1" customWidth="1"/>
    <col min="10250" max="10497" width="6.85546875" style="67"/>
    <col min="10498" max="10498" width="12" style="67" bestFit="1" customWidth="1"/>
    <col min="10499" max="10499" width="57.85546875" style="67" customWidth="1"/>
    <col min="10500" max="10501" width="17" style="67" bestFit="1" customWidth="1"/>
    <col min="10502" max="10502" width="15.85546875" style="67" bestFit="1" customWidth="1"/>
    <col min="10503" max="10503" width="25.85546875" style="67" bestFit="1" customWidth="1"/>
    <col min="10504" max="10504" width="28.85546875" style="67" bestFit="1" customWidth="1"/>
    <col min="10505" max="10505" width="22.28515625" style="67" bestFit="1" customWidth="1"/>
    <col min="10506" max="10753" width="6.85546875" style="67"/>
    <col min="10754" max="10754" width="12" style="67" bestFit="1" customWidth="1"/>
    <col min="10755" max="10755" width="57.85546875" style="67" customWidth="1"/>
    <col min="10756" max="10757" width="17" style="67" bestFit="1" customWidth="1"/>
    <col min="10758" max="10758" width="15.85546875" style="67" bestFit="1" customWidth="1"/>
    <col min="10759" max="10759" width="25.85546875" style="67" bestFit="1" customWidth="1"/>
    <col min="10760" max="10760" width="28.85546875" style="67" bestFit="1" customWidth="1"/>
    <col min="10761" max="10761" width="22.28515625" style="67" bestFit="1" customWidth="1"/>
    <col min="10762" max="11009" width="6.85546875" style="67"/>
    <col min="11010" max="11010" width="12" style="67" bestFit="1" customWidth="1"/>
    <col min="11011" max="11011" width="57.85546875" style="67" customWidth="1"/>
    <col min="11012" max="11013" width="17" style="67" bestFit="1" customWidth="1"/>
    <col min="11014" max="11014" width="15.85546875" style="67" bestFit="1" customWidth="1"/>
    <col min="11015" max="11015" width="25.85546875" style="67" bestFit="1" customWidth="1"/>
    <col min="11016" max="11016" width="28.85546875" style="67" bestFit="1" customWidth="1"/>
    <col min="11017" max="11017" width="22.28515625" style="67" bestFit="1" customWidth="1"/>
    <col min="11018" max="11265" width="6.85546875" style="67"/>
    <col min="11266" max="11266" width="12" style="67" bestFit="1" customWidth="1"/>
    <col min="11267" max="11267" width="57.85546875" style="67" customWidth="1"/>
    <col min="11268" max="11269" width="17" style="67" bestFit="1" customWidth="1"/>
    <col min="11270" max="11270" width="15.85546875" style="67" bestFit="1" customWidth="1"/>
    <col min="11271" max="11271" width="25.85546875" style="67" bestFit="1" customWidth="1"/>
    <col min="11272" max="11272" width="28.85546875" style="67" bestFit="1" customWidth="1"/>
    <col min="11273" max="11273" width="22.28515625" style="67" bestFit="1" customWidth="1"/>
    <col min="11274" max="11521" width="6.85546875" style="67"/>
    <col min="11522" max="11522" width="12" style="67" bestFit="1" customWidth="1"/>
    <col min="11523" max="11523" width="57.85546875" style="67" customWidth="1"/>
    <col min="11524" max="11525" width="17" style="67" bestFit="1" customWidth="1"/>
    <col min="11526" max="11526" width="15.85546875" style="67" bestFit="1" customWidth="1"/>
    <col min="11527" max="11527" width="25.85546875" style="67" bestFit="1" customWidth="1"/>
    <col min="11528" max="11528" width="28.85546875" style="67" bestFit="1" customWidth="1"/>
    <col min="11529" max="11529" width="22.28515625" style="67" bestFit="1" customWidth="1"/>
    <col min="11530" max="11777" width="6.85546875" style="67"/>
    <col min="11778" max="11778" width="12" style="67" bestFit="1" customWidth="1"/>
    <col min="11779" max="11779" width="57.85546875" style="67" customWidth="1"/>
    <col min="11780" max="11781" width="17" style="67" bestFit="1" customWidth="1"/>
    <col min="11782" max="11782" width="15.85546875" style="67" bestFit="1" customWidth="1"/>
    <col min="11783" max="11783" width="25.85546875" style="67" bestFit="1" customWidth="1"/>
    <col min="11784" max="11784" width="28.85546875" style="67" bestFit="1" customWidth="1"/>
    <col min="11785" max="11785" width="22.28515625" style="67" bestFit="1" customWidth="1"/>
    <col min="11786" max="12033" width="6.85546875" style="67"/>
    <col min="12034" max="12034" width="12" style="67" bestFit="1" customWidth="1"/>
    <col min="12035" max="12035" width="57.85546875" style="67" customWidth="1"/>
    <col min="12036" max="12037" width="17" style="67" bestFit="1" customWidth="1"/>
    <col min="12038" max="12038" width="15.85546875" style="67" bestFit="1" customWidth="1"/>
    <col min="12039" max="12039" width="25.85546875" style="67" bestFit="1" customWidth="1"/>
    <col min="12040" max="12040" width="28.85546875" style="67" bestFit="1" customWidth="1"/>
    <col min="12041" max="12041" width="22.28515625" style="67" bestFit="1" customWidth="1"/>
    <col min="12042" max="12289" width="6.85546875" style="67"/>
    <col min="12290" max="12290" width="12" style="67" bestFit="1" customWidth="1"/>
    <col min="12291" max="12291" width="57.85546875" style="67" customWidth="1"/>
    <col min="12292" max="12293" width="17" style="67" bestFit="1" customWidth="1"/>
    <col min="12294" max="12294" width="15.85546875" style="67" bestFit="1" customWidth="1"/>
    <col min="12295" max="12295" width="25.85546875" style="67" bestFit="1" customWidth="1"/>
    <col min="12296" max="12296" width="28.85546875" style="67" bestFit="1" customWidth="1"/>
    <col min="12297" max="12297" width="22.28515625" style="67" bestFit="1" customWidth="1"/>
    <col min="12298" max="12545" width="6.85546875" style="67"/>
    <col min="12546" max="12546" width="12" style="67" bestFit="1" customWidth="1"/>
    <col min="12547" max="12547" width="57.85546875" style="67" customWidth="1"/>
    <col min="12548" max="12549" width="17" style="67" bestFit="1" customWidth="1"/>
    <col min="12550" max="12550" width="15.85546875" style="67" bestFit="1" customWidth="1"/>
    <col min="12551" max="12551" width="25.85546875" style="67" bestFit="1" customWidth="1"/>
    <col min="12552" max="12552" width="28.85546875" style="67" bestFit="1" customWidth="1"/>
    <col min="12553" max="12553" width="22.28515625" style="67" bestFit="1" customWidth="1"/>
    <col min="12554" max="12801" width="6.85546875" style="67"/>
    <col min="12802" max="12802" width="12" style="67" bestFit="1" customWidth="1"/>
    <col min="12803" max="12803" width="57.85546875" style="67" customWidth="1"/>
    <col min="12804" max="12805" width="17" style="67" bestFit="1" customWidth="1"/>
    <col min="12806" max="12806" width="15.85546875" style="67" bestFit="1" customWidth="1"/>
    <col min="12807" max="12807" width="25.85546875" style="67" bestFit="1" customWidth="1"/>
    <col min="12808" max="12808" width="28.85546875" style="67" bestFit="1" customWidth="1"/>
    <col min="12809" max="12809" width="22.28515625" style="67" bestFit="1" customWidth="1"/>
    <col min="12810" max="13057" width="6.85546875" style="67"/>
    <col min="13058" max="13058" width="12" style="67" bestFit="1" customWidth="1"/>
    <col min="13059" max="13059" width="57.85546875" style="67" customWidth="1"/>
    <col min="13060" max="13061" width="17" style="67" bestFit="1" customWidth="1"/>
    <col min="13062" max="13062" width="15.85546875" style="67" bestFit="1" customWidth="1"/>
    <col min="13063" max="13063" width="25.85546875" style="67" bestFit="1" customWidth="1"/>
    <col min="13064" max="13064" width="28.85546875" style="67" bestFit="1" customWidth="1"/>
    <col min="13065" max="13065" width="22.28515625" style="67" bestFit="1" customWidth="1"/>
    <col min="13066" max="13313" width="6.85546875" style="67"/>
    <col min="13314" max="13314" width="12" style="67" bestFit="1" customWidth="1"/>
    <col min="13315" max="13315" width="57.85546875" style="67" customWidth="1"/>
    <col min="13316" max="13317" width="17" style="67" bestFit="1" customWidth="1"/>
    <col min="13318" max="13318" width="15.85546875" style="67" bestFit="1" customWidth="1"/>
    <col min="13319" max="13319" width="25.85546875" style="67" bestFit="1" customWidth="1"/>
    <col min="13320" max="13320" width="28.85546875" style="67" bestFit="1" customWidth="1"/>
    <col min="13321" max="13321" width="22.28515625" style="67" bestFit="1" customWidth="1"/>
    <col min="13322" max="13569" width="6.85546875" style="67"/>
    <col min="13570" max="13570" width="12" style="67" bestFit="1" customWidth="1"/>
    <col min="13571" max="13571" width="57.85546875" style="67" customWidth="1"/>
    <col min="13572" max="13573" width="17" style="67" bestFit="1" customWidth="1"/>
    <col min="13574" max="13574" width="15.85546875" style="67" bestFit="1" customWidth="1"/>
    <col min="13575" max="13575" width="25.85546875" style="67" bestFit="1" customWidth="1"/>
    <col min="13576" max="13576" width="28.85546875" style="67" bestFit="1" customWidth="1"/>
    <col min="13577" max="13577" width="22.28515625" style="67" bestFit="1" customWidth="1"/>
    <col min="13578" max="13825" width="6.85546875" style="67"/>
    <col min="13826" max="13826" width="12" style="67" bestFit="1" customWidth="1"/>
    <col min="13827" max="13827" width="57.85546875" style="67" customWidth="1"/>
    <col min="13828" max="13829" width="17" style="67" bestFit="1" customWidth="1"/>
    <col min="13830" max="13830" width="15.85546875" style="67" bestFit="1" customWidth="1"/>
    <col min="13831" max="13831" width="25.85546875" style="67" bestFit="1" customWidth="1"/>
    <col min="13832" max="13832" width="28.85546875" style="67" bestFit="1" customWidth="1"/>
    <col min="13833" max="13833" width="22.28515625" style="67" bestFit="1" customWidth="1"/>
    <col min="13834" max="14081" width="6.85546875" style="67"/>
    <col min="14082" max="14082" width="12" style="67" bestFit="1" customWidth="1"/>
    <col min="14083" max="14083" width="57.85546875" style="67" customWidth="1"/>
    <col min="14084" max="14085" width="17" style="67" bestFit="1" customWidth="1"/>
    <col min="14086" max="14086" width="15.85546875" style="67" bestFit="1" customWidth="1"/>
    <col min="14087" max="14087" width="25.85546875" style="67" bestFit="1" customWidth="1"/>
    <col min="14088" max="14088" width="28.85546875" style="67" bestFit="1" customWidth="1"/>
    <col min="14089" max="14089" width="22.28515625" style="67" bestFit="1" customWidth="1"/>
    <col min="14090" max="14337" width="6.85546875" style="67"/>
    <col min="14338" max="14338" width="12" style="67" bestFit="1" customWidth="1"/>
    <col min="14339" max="14339" width="57.85546875" style="67" customWidth="1"/>
    <col min="14340" max="14341" width="17" style="67" bestFit="1" customWidth="1"/>
    <col min="14342" max="14342" width="15.85546875" style="67" bestFit="1" customWidth="1"/>
    <col min="14343" max="14343" width="25.85546875" style="67" bestFit="1" customWidth="1"/>
    <col min="14344" max="14344" width="28.85546875" style="67" bestFit="1" customWidth="1"/>
    <col min="14345" max="14345" width="22.28515625" style="67" bestFit="1" customWidth="1"/>
    <col min="14346" max="14593" width="6.85546875" style="67"/>
    <col min="14594" max="14594" width="12" style="67" bestFit="1" customWidth="1"/>
    <col min="14595" max="14595" width="57.85546875" style="67" customWidth="1"/>
    <col min="14596" max="14597" width="17" style="67" bestFit="1" customWidth="1"/>
    <col min="14598" max="14598" width="15.85546875" style="67" bestFit="1" customWidth="1"/>
    <col min="14599" max="14599" width="25.85546875" style="67" bestFit="1" customWidth="1"/>
    <col min="14600" max="14600" width="28.85546875" style="67" bestFit="1" customWidth="1"/>
    <col min="14601" max="14601" width="22.28515625" style="67" bestFit="1" customWidth="1"/>
    <col min="14602" max="14849" width="6.85546875" style="67"/>
    <col min="14850" max="14850" width="12" style="67" bestFit="1" customWidth="1"/>
    <col min="14851" max="14851" width="57.85546875" style="67" customWidth="1"/>
    <col min="14852" max="14853" width="17" style="67" bestFit="1" customWidth="1"/>
    <col min="14854" max="14854" width="15.85546875" style="67" bestFit="1" customWidth="1"/>
    <col min="14855" max="14855" width="25.85546875" style="67" bestFit="1" customWidth="1"/>
    <col min="14856" max="14856" width="28.85546875" style="67" bestFit="1" customWidth="1"/>
    <col min="14857" max="14857" width="22.28515625" style="67" bestFit="1" customWidth="1"/>
    <col min="14858" max="15105" width="6.85546875" style="67"/>
    <col min="15106" max="15106" width="12" style="67" bestFit="1" customWidth="1"/>
    <col min="15107" max="15107" width="57.85546875" style="67" customWidth="1"/>
    <col min="15108" max="15109" width="17" style="67" bestFit="1" customWidth="1"/>
    <col min="15110" max="15110" width="15.85546875" style="67" bestFit="1" customWidth="1"/>
    <col min="15111" max="15111" width="25.85546875" style="67" bestFit="1" customWidth="1"/>
    <col min="15112" max="15112" width="28.85546875" style="67" bestFit="1" customWidth="1"/>
    <col min="15113" max="15113" width="22.28515625" style="67" bestFit="1" customWidth="1"/>
    <col min="15114" max="15361" width="6.85546875" style="67"/>
    <col min="15362" max="15362" width="12" style="67" bestFit="1" customWidth="1"/>
    <col min="15363" max="15363" width="57.85546875" style="67" customWidth="1"/>
    <col min="15364" max="15365" width="17" style="67" bestFit="1" customWidth="1"/>
    <col min="15366" max="15366" width="15.85546875" style="67" bestFit="1" customWidth="1"/>
    <col min="15367" max="15367" width="25.85546875" style="67" bestFit="1" customWidth="1"/>
    <col min="15368" max="15368" width="28.85546875" style="67" bestFit="1" customWidth="1"/>
    <col min="15369" max="15369" width="22.28515625" style="67" bestFit="1" customWidth="1"/>
    <col min="15370" max="15617" width="6.85546875" style="67"/>
    <col min="15618" max="15618" width="12" style="67" bestFit="1" customWidth="1"/>
    <col min="15619" max="15619" width="57.85546875" style="67" customWidth="1"/>
    <col min="15620" max="15621" width="17" style="67" bestFit="1" customWidth="1"/>
    <col min="15622" max="15622" width="15.85546875" style="67" bestFit="1" customWidth="1"/>
    <col min="15623" max="15623" width="25.85546875" style="67" bestFit="1" customWidth="1"/>
    <col min="15624" max="15624" width="28.85546875" style="67" bestFit="1" customWidth="1"/>
    <col min="15625" max="15625" width="22.28515625" style="67" bestFit="1" customWidth="1"/>
    <col min="15626" max="15873" width="6.85546875" style="67"/>
    <col min="15874" max="15874" width="12" style="67" bestFit="1" customWidth="1"/>
    <col min="15875" max="15875" width="57.85546875" style="67" customWidth="1"/>
    <col min="15876" max="15877" width="17" style="67" bestFit="1" customWidth="1"/>
    <col min="15878" max="15878" width="15.85546875" style="67" bestFit="1" customWidth="1"/>
    <col min="15879" max="15879" width="25.85546875" style="67" bestFit="1" customWidth="1"/>
    <col min="15880" max="15880" width="28.85546875" style="67" bestFit="1" customWidth="1"/>
    <col min="15881" max="15881" width="22.28515625" style="67" bestFit="1" customWidth="1"/>
    <col min="15882" max="16129" width="6.85546875" style="67"/>
    <col min="16130" max="16130" width="12" style="67" bestFit="1" customWidth="1"/>
    <col min="16131" max="16131" width="57.85546875" style="67" customWidth="1"/>
    <col min="16132" max="16133" width="17" style="67" bestFit="1" customWidth="1"/>
    <col min="16134" max="16134" width="15.85546875" style="67" bestFit="1" customWidth="1"/>
    <col min="16135" max="16135" width="25.85546875" style="67" bestFit="1" customWidth="1"/>
    <col min="16136" max="16136" width="28.85546875" style="67" bestFit="1" customWidth="1"/>
    <col min="16137" max="16137" width="22.28515625" style="67" bestFit="1" customWidth="1"/>
    <col min="16138" max="16384" width="6.85546875" style="67"/>
  </cols>
  <sheetData>
    <row r="1" spans="1:10" ht="12.75" customHeight="1" x14ac:dyDescent="0.2">
      <c r="A1" s="66" t="s">
        <v>231</v>
      </c>
      <c r="B1" s="66"/>
      <c r="C1" s="66"/>
      <c r="D1" s="66"/>
      <c r="E1" s="66"/>
      <c r="F1" s="66"/>
      <c r="G1" s="66"/>
      <c r="H1" s="66"/>
      <c r="I1" s="66"/>
      <c r="J1" s="78"/>
    </row>
    <row r="2" spans="1:10" ht="42.75" customHeight="1" x14ac:dyDescent="0.25">
      <c r="A2" s="77" t="s">
        <v>225</v>
      </c>
      <c r="B2" s="77" t="s">
        <v>177</v>
      </c>
      <c r="C2" s="77" t="s">
        <v>0</v>
      </c>
      <c r="D2" s="77" t="s">
        <v>1</v>
      </c>
      <c r="E2" s="77" t="s">
        <v>2</v>
      </c>
      <c r="F2" s="77" t="s">
        <v>224</v>
      </c>
      <c r="G2" s="77" t="s">
        <v>223</v>
      </c>
      <c r="H2" s="76" t="s">
        <v>222</v>
      </c>
      <c r="I2" s="76" t="s">
        <v>230</v>
      </c>
      <c r="J2" s="75" t="s">
        <v>227</v>
      </c>
    </row>
    <row r="3" spans="1:10" x14ac:dyDescent="0.25">
      <c r="A3" s="74" t="s">
        <v>220</v>
      </c>
      <c r="B3" s="70"/>
      <c r="C3" s="73" t="s">
        <v>219</v>
      </c>
      <c r="D3" s="72">
        <v>25290906041</v>
      </c>
      <c r="E3" s="72">
        <v>47585997089.889999</v>
      </c>
      <c r="F3" s="72">
        <v>4653299789</v>
      </c>
      <c r="G3" s="72">
        <v>68223603341.889999</v>
      </c>
      <c r="H3" s="72">
        <v>30444324981.919998</v>
      </c>
      <c r="I3" s="72">
        <f>+I4+I15</f>
        <v>38412098309.959999</v>
      </c>
      <c r="J3" s="62">
        <f>+H3/G3</f>
        <v>0.44624328664309743</v>
      </c>
    </row>
    <row r="4" spans="1:10" x14ac:dyDescent="0.25">
      <c r="A4" s="74" t="s">
        <v>218</v>
      </c>
      <c r="B4" s="70"/>
      <c r="C4" s="73" t="s">
        <v>217</v>
      </c>
      <c r="D4" s="72">
        <v>1711568391</v>
      </c>
      <c r="E4" s="72">
        <v>0</v>
      </c>
      <c r="F4" s="72">
        <v>0</v>
      </c>
      <c r="G4" s="72">
        <v>1711568391</v>
      </c>
      <c r="H4" s="72">
        <v>709718401.03999996</v>
      </c>
      <c r="I4" s="72">
        <f>+I5+I9</f>
        <v>1004267538.96</v>
      </c>
      <c r="J4" s="62">
        <f>+H4/G4</f>
        <v>0.41465967984214774</v>
      </c>
    </row>
    <row r="5" spans="1:10" x14ac:dyDescent="0.25">
      <c r="A5" s="74" t="s">
        <v>216</v>
      </c>
      <c r="B5" s="70"/>
      <c r="C5" s="73" t="s">
        <v>215</v>
      </c>
      <c r="D5" s="72">
        <v>1311568391</v>
      </c>
      <c r="E5" s="72">
        <v>0</v>
      </c>
      <c r="F5" s="72">
        <v>0</v>
      </c>
      <c r="G5" s="72">
        <v>1311568391</v>
      </c>
      <c r="H5" s="72">
        <v>473967520.04000002</v>
      </c>
      <c r="I5" s="72">
        <f>+I6</f>
        <v>837600870.96000004</v>
      </c>
      <c r="J5" s="62">
        <f>+H5/G5</f>
        <v>0.36137461324348125</v>
      </c>
    </row>
    <row r="6" spans="1:10" x14ac:dyDescent="0.25">
      <c r="A6" s="74" t="s">
        <v>214</v>
      </c>
      <c r="B6" s="70"/>
      <c r="C6" s="73" t="s">
        <v>213</v>
      </c>
      <c r="D6" s="72">
        <v>1311568391</v>
      </c>
      <c r="E6" s="72">
        <v>0</v>
      </c>
      <c r="F6" s="72">
        <v>0</v>
      </c>
      <c r="G6" s="72">
        <v>1311568391</v>
      </c>
      <c r="H6" s="72">
        <v>473967520.04000002</v>
      </c>
      <c r="I6" s="72">
        <f>+SUM(I7:I8)</f>
        <v>837600870.96000004</v>
      </c>
      <c r="J6" s="62">
        <f>+H6/G6</f>
        <v>0.36137461324348125</v>
      </c>
    </row>
    <row r="7" spans="1:10" x14ac:dyDescent="0.25">
      <c r="A7" s="71">
        <v>11010101</v>
      </c>
      <c r="B7" s="70">
        <v>102</v>
      </c>
      <c r="C7" s="69" t="s">
        <v>212</v>
      </c>
      <c r="D7" s="68">
        <v>1244568391</v>
      </c>
      <c r="E7" s="68">
        <v>0</v>
      </c>
      <c r="F7" s="68">
        <v>0</v>
      </c>
      <c r="G7" s="68">
        <v>1244568391</v>
      </c>
      <c r="H7" s="68">
        <v>473967520.04000002</v>
      </c>
      <c r="I7" s="68">
        <v>770600870.96000004</v>
      </c>
      <c r="J7" s="62">
        <f>+H7/G7</f>
        <v>0.38082882665786749</v>
      </c>
    </row>
    <row r="8" spans="1:10" x14ac:dyDescent="0.25">
      <c r="A8" s="71">
        <v>11010102</v>
      </c>
      <c r="B8" s="70">
        <v>108</v>
      </c>
      <c r="C8" s="69" t="s">
        <v>211</v>
      </c>
      <c r="D8" s="68">
        <v>67000000</v>
      </c>
      <c r="E8" s="68">
        <v>0</v>
      </c>
      <c r="F8" s="68">
        <v>0</v>
      </c>
      <c r="G8" s="68">
        <v>67000000</v>
      </c>
      <c r="H8" s="68">
        <v>0</v>
      </c>
      <c r="I8" s="68">
        <v>67000000</v>
      </c>
      <c r="J8" s="62">
        <f>+H8/G8</f>
        <v>0</v>
      </c>
    </row>
    <row r="9" spans="1:10" x14ac:dyDescent="0.25">
      <c r="A9" s="74" t="s">
        <v>210</v>
      </c>
      <c r="B9" s="70"/>
      <c r="C9" s="73" t="s">
        <v>209</v>
      </c>
      <c r="D9" s="72">
        <v>400000000</v>
      </c>
      <c r="E9" s="72">
        <v>0</v>
      </c>
      <c r="F9" s="72">
        <v>0</v>
      </c>
      <c r="G9" s="72">
        <v>400000000</v>
      </c>
      <c r="H9" s="72">
        <v>233333332</v>
      </c>
      <c r="I9" s="72">
        <v>166666668</v>
      </c>
      <c r="J9" s="62">
        <f>+H9/G9</f>
        <v>0.58333332999999998</v>
      </c>
    </row>
    <row r="10" spans="1:10" x14ac:dyDescent="0.25">
      <c r="A10" s="74" t="s">
        <v>208</v>
      </c>
      <c r="B10" s="70"/>
      <c r="C10" s="73" t="s">
        <v>207</v>
      </c>
      <c r="D10" s="72">
        <v>400000000</v>
      </c>
      <c r="E10" s="72">
        <v>0</v>
      </c>
      <c r="F10" s="72">
        <v>0</v>
      </c>
      <c r="G10" s="72">
        <v>400000000</v>
      </c>
      <c r="H10" s="72">
        <v>233333332</v>
      </c>
      <c r="I10" s="72">
        <v>166666668</v>
      </c>
      <c r="J10" s="62">
        <f>+H10/G10</f>
        <v>0.58333332999999998</v>
      </c>
    </row>
    <row r="11" spans="1:10" x14ac:dyDescent="0.25">
      <c r="A11" s="71">
        <v>11020100</v>
      </c>
      <c r="B11" s="70">
        <v>101</v>
      </c>
      <c r="C11" s="69" t="s">
        <v>206</v>
      </c>
      <c r="D11" s="68">
        <v>400000000</v>
      </c>
      <c r="E11" s="68">
        <v>0</v>
      </c>
      <c r="F11" s="68">
        <v>0</v>
      </c>
      <c r="G11" s="68">
        <v>400000000</v>
      </c>
      <c r="H11" s="68">
        <v>233333332</v>
      </c>
      <c r="I11" s="68">
        <v>166666668</v>
      </c>
      <c r="J11" s="62">
        <f>+H11/G11</f>
        <v>0.58333332999999998</v>
      </c>
    </row>
    <row r="12" spans="1:10" x14ac:dyDescent="0.25">
      <c r="A12" s="74" t="s">
        <v>205</v>
      </c>
      <c r="B12" s="70"/>
      <c r="C12" s="73" t="s">
        <v>204</v>
      </c>
      <c r="D12" s="72">
        <v>0</v>
      </c>
      <c r="E12" s="72">
        <v>0</v>
      </c>
      <c r="F12" s="72">
        <v>0</v>
      </c>
      <c r="G12" s="72">
        <v>0</v>
      </c>
      <c r="H12" s="72">
        <v>2417549</v>
      </c>
      <c r="I12" s="72">
        <v>0</v>
      </c>
      <c r="J12" s="62">
        <v>0</v>
      </c>
    </row>
    <row r="13" spans="1:10" x14ac:dyDescent="0.25">
      <c r="A13" s="74" t="s">
        <v>203</v>
      </c>
      <c r="B13" s="70"/>
      <c r="C13" s="73" t="s">
        <v>202</v>
      </c>
      <c r="D13" s="72">
        <v>0</v>
      </c>
      <c r="E13" s="72">
        <v>0</v>
      </c>
      <c r="F13" s="72">
        <v>0</v>
      </c>
      <c r="G13" s="72">
        <v>0</v>
      </c>
      <c r="H13" s="72">
        <v>2417549</v>
      </c>
      <c r="I13" s="72">
        <v>0</v>
      </c>
      <c r="J13" s="62">
        <v>0</v>
      </c>
    </row>
    <row r="14" spans="1:10" x14ac:dyDescent="0.25">
      <c r="A14" s="71">
        <v>11030300</v>
      </c>
      <c r="B14" s="70">
        <v>101</v>
      </c>
      <c r="C14" s="69" t="s">
        <v>201</v>
      </c>
      <c r="D14" s="68">
        <v>0</v>
      </c>
      <c r="E14" s="68">
        <v>0</v>
      </c>
      <c r="F14" s="68">
        <v>0</v>
      </c>
      <c r="G14" s="68">
        <v>0</v>
      </c>
      <c r="H14" s="68">
        <v>2417549</v>
      </c>
      <c r="I14" s="68">
        <v>0</v>
      </c>
      <c r="J14" s="62">
        <v>0</v>
      </c>
    </row>
    <row r="15" spans="1:10" x14ac:dyDescent="0.25">
      <c r="A15" s="74" t="s">
        <v>200</v>
      </c>
      <c r="B15" s="70"/>
      <c r="C15" s="73" t="s">
        <v>199</v>
      </c>
      <c r="D15" s="72">
        <v>23579337650</v>
      </c>
      <c r="E15" s="72">
        <v>47585997089.889999</v>
      </c>
      <c r="F15" s="72">
        <v>4653299789</v>
      </c>
      <c r="G15" s="72">
        <v>66512034950.889999</v>
      </c>
      <c r="H15" s="72">
        <v>29734606580.880001</v>
      </c>
      <c r="I15" s="72">
        <f>+I16+I27</f>
        <v>37407830771</v>
      </c>
      <c r="J15" s="62">
        <f>+H15/G15</f>
        <v>0.44705603433776947</v>
      </c>
    </row>
    <row r="16" spans="1:10" x14ac:dyDescent="0.25">
      <c r="A16" s="74" t="s">
        <v>198</v>
      </c>
      <c r="B16" s="70"/>
      <c r="C16" s="73" t="s">
        <v>3</v>
      </c>
      <c r="D16" s="72">
        <v>23579337650</v>
      </c>
      <c r="E16" s="72">
        <v>30831695798</v>
      </c>
      <c r="F16" s="72">
        <v>0</v>
      </c>
      <c r="G16" s="72">
        <v>54411033448</v>
      </c>
      <c r="H16" s="72">
        <v>18543202677</v>
      </c>
      <c r="I16" s="72">
        <f>+I17</f>
        <v>35867830771</v>
      </c>
      <c r="J16" s="62">
        <f>+H16/G16</f>
        <v>0.34079857525076279</v>
      </c>
    </row>
    <row r="17" spans="1:10" x14ac:dyDescent="0.25">
      <c r="A17" s="74" t="s">
        <v>197</v>
      </c>
      <c r="B17" s="70"/>
      <c r="C17" s="73" t="s">
        <v>4</v>
      </c>
      <c r="D17" s="72">
        <v>23579337650</v>
      </c>
      <c r="E17" s="72">
        <v>30831695798</v>
      </c>
      <c r="F17" s="72">
        <v>0</v>
      </c>
      <c r="G17" s="72">
        <v>54411033448</v>
      </c>
      <c r="H17" s="72">
        <v>18543202677</v>
      </c>
      <c r="I17" s="72">
        <f>+SUM(I18:I26)</f>
        <v>35867830771</v>
      </c>
      <c r="J17" s="62">
        <f>+H17/G17</f>
        <v>0.34079857525076279</v>
      </c>
    </row>
    <row r="18" spans="1:10" ht="38.25" x14ac:dyDescent="0.25">
      <c r="A18" s="71">
        <v>12040100</v>
      </c>
      <c r="B18" s="70">
        <v>115</v>
      </c>
      <c r="C18" s="69" t="s">
        <v>196</v>
      </c>
      <c r="D18" s="68">
        <v>5691235616</v>
      </c>
      <c r="E18" s="68">
        <v>0</v>
      </c>
      <c r="F18" s="68">
        <v>0</v>
      </c>
      <c r="G18" s="68">
        <v>5691235616</v>
      </c>
      <c r="H18" s="68">
        <v>1859136968</v>
      </c>
      <c r="I18" s="68">
        <v>3832098648</v>
      </c>
      <c r="J18" s="62">
        <f>+H18/G18</f>
        <v>0.32666666668540895</v>
      </c>
    </row>
    <row r="19" spans="1:10" ht="25.5" x14ac:dyDescent="0.25">
      <c r="A19" s="71">
        <v>12040124</v>
      </c>
      <c r="B19" s="70">
        <v>126</v>
      </c>
      <c r="C19" s="69" t="s">
        <v>193</v>
      </c>
      <c r="D19" s="68">
        <v>262908960</v>
      </c>
      <c r="E19" s="68">
        <v>179350000</v>
      </c>
      <c r="F19" s="68">
        <v>0</v>
      </c>
      <c r="G19" s="68">
        <v>442258960</v>
      </c>
      <c r="H19" s="68">
        <v>194499991</v>
      </c>
      <c r="I19" s="68">
        <v>247758969</v>
      </c>
      <c r="J19" s="62">
        <f>+H19/G19</f>
        <v>0.43978756473356695</v>
      </c>
    </row>
    <row r="20" spans="1:10" ht="25.5" x14ac:dyDescent="0.25">
      <c r="A20" s="71">
        <v>12040127</v>
      </c>
      <c r="B20" s="70">
        <v>128</v>
      </c>
      <c r="C20" s="69" t="s">
        <v>192</v>
      </c>
      <c r="D20" s="68">
        <v>12097063308</v>
      </c>
      <c r="E20" s="68">
        <v>0</v>
      </c>
      <c r="F20" s="68">
        <v>0</v>
      </c>
      <c r="G20" s="68">
        <v>12097063308</v>
      </c>
      <c r="H20" s="68">
        <v>2000000000</v>
      </c>
      <c r="I20" s="68">
        <v>10097063308</v>
      </c>
      <c r="J20" s="62">
        <f>+H20/G20</f>
        <v>0.16532938193994282</v>
      </c>
    </row>
    <row r="21" spans="1:10" ht="51" x14ac:dyDescent="0.25">
      <c r="A21" s="71">
        <v>12040128</v>
      </c>
      <c r="B21" s="70">
        <v>129</v>
      </c>
      <c r="C21" s="69" t="s">
        <v>191</v>
      </c>
      <c r="D21" s="68">
        <v>5528129766</v>
      </c>
      <c r="E21" s="68">
        <v>0</v>
      </c>
      <c r="F21" s="68">
        <v>0</v>
      </c>
      <c r="G21" s="68">
        <v>5528129766</v>
      </c>
      <c r="H21" s="68">
        <v>3996380143</v>
      </c>
      <c r="I21" s="68">
        <v>1531749623</v>
      </c>
      <c r="J21" s="62">
        <f>+H21/G21</f>
        <v>0.72291720928462733</v>
      </c>
    </row>
    <row r="22" spans="1:10" ht="38.25" x14ac:dyDescent="0.25">
      <c r="A22" s="71">
        <v>12040129</v>
      </c>
      <c r="B22" s="70">
        <v>130</v>
      </c>
      <c r="C22" s="69" t="s">
        <v>190</v>
      </c>
      <c r="D22" s="68">
        <v>0</v>
      </c>
      <c r="E22" s="68">
        <v>10895924150</v>
      </c>
      <c r="F22" s="68">
        <v>0</v>
      </c>
      <c r="G22" s="68">
        <v>10895924150</v>
      </c>
      <c r="H22" s="68">
        <v>2191599018</v>
      </c>
      <c r="I22" s="68">
        <v>8704325132</v>
      </c>
      <c r="J22" s="62">
        <f>+H22/G22</f>
        <v>0.20113934236592496</v>
      </c>
    </row>
    <row r="23" spans="1:10" ht="38.25" x14ac:dyDescent="0.25">
      <c r="A23" s="71">
        <v>12040130</v>
      </c>
      <c r="B23" s="70">
        <v>131</v>
      </c>
      <c r="C23" s="69" t="s">
        <v>189</v>
      </c>
      <c r="D23" s="68">
        <v>0</v>
      </c>
      <c r="E23" s="68">
        <v>588965277</v>
      </c>
      <c r="F23" s="68">
        <v>0</v>
      </c>
      <c r="G23" s="68">
        <v>588965277</v>
      </c>
      <c r="H23" s="68">
        <v>431417069</v>
      </c>
      <c r="I23" s="68">
        <v>157548208</v>
      </c>
      <c r="J23" s="62">
        <f>+H23/G23</f>
        <v>0.7325000061081699</v>
      </c>
    </row>
    <row r="24" spans="1:10" ht="38.25" x14ac:dyDescent="0.25">
      <c r="A24" s="71">
        <v>12040131</v>
      </c>
      <c r="B24" s="70">
        <v>132</v>
      </c>
      <c r="C24" s="69" t="s">
        <v>188</v>
      </c>
      <c r="D24" s="68">
        <v>0</v>
      </c>
      <c r="E24" s="68">
        <v>10082762744</v>
      </c>
      <c r="F24" s="68">
        <v>0</v>
      </c>
      <c r="G24" s="68">
        <v>10082762744</v>
      </c>
      <c r="H24" s="68">
        <v>7041107489</v>
      </c>
      <c r="I24" s="68">
        <v>3041655255</v>
      </c>
      <c r="J24" s="62">
        <f>+H24/G24</f>
        <v>0.69833116852719623</v>
      </c>
    </row>
    <row r="25" spans="1:10" ht="25.5" x14ac:dyDescent="0.25">
      <c r="A25" s="71">
        <v>12040132</v>
      </c>
      <c r="B25" s="70">
        <v>133</v>
      </c>
      <c r="C25" s="69" t="s">
        <v>187</v>
      </c>
      <c r="D25" s="68">
        <v>0</v>
      </c>
      <c r="E25" s="68">
        <v>845981633</v>
      </c>
      <c r="F25" s="68">
        <v>0</v>
      </c>
      <c r="G25" s="68">
        <v>845981633</v>
      </c>
      <c r="H25" s="68">
        <v>829061999</v>
      </c>
      <c r="I25" s="68">
        <v>16919634</v>
      </c>
      <c r="J25" s="62">
        <f>+H25/G25</f>
        <v>0.97999999841604124</v>
      </c>
    </row>
    <row r="26" spans="1:10" ht="38.25" x14ac:dyDescent="0.25">
      <c r="A26" s="71">
        <v>12040133</v>
      </c>
      <c r="B26" s="70">
        <v>134</v>
      </c>
      <c r="C26" s="69" t="s">
        <v>186</v>
      </c>
      <c r="D26" s="68">
        <v>0</v>
      </c>
      <c r="E26" s="68">
        <v>8238711994</v>
      </c>
      <c r="F26" s="68">
        <v>0</v>
      </c>
      <c r="G26" s="68">
        <v>8238711994</v>
      </c>
      <c r="H26" s="68">
        <v>0</v>
      </c>
      <c r="I26" s="68">
        <v>8238711994</v>
      </c>
      <c r="J26" s="62">
        <f>+H26/G26</f>
        <v>0</v>
      </c>
    </row>
    <row r="27" spans="1:10" x14ac:dyDescent="0.25">
      <c r="A27" s="74" t="s">
        <v>184</v>
      </c>
      <c r="B27" s="70"/>
      <c r="C27" s="73" t="s">
        <v>183</v>
      </c>
      <c r="D27" s="72">
        <v>0</v>
      </c>
      <c r="E27" s="72">
        <v>16754301291.889999</v>
      </c>
      <c r="F27" s="72">
        <v>4653299789</v>
      </c>
      <c r="G27" s="72">
        <v>12101001502.889999</v>
      </c>
      <c r="H27" s="72">
        <v>11191403903.879999</v>
      </c>
      <c r="I27" s="72">
        <f>+SUM(I28:I31)</f>
        <v>1540000000</v>
      </c>
      <c r="J27" s="62">
        <f>+H27/G27</f>
        <v>0.92483286620592786</v>
      </c>
    </row>
    <row r="28" spans="1:10" x14ac:dyDescent="0.25">
      <c r="A28" s="71">
        <v>12050100</v>
      </c>
      <c r="B28" s="70">
        <v>101</v>
      </c>
      <c r="C28" s="69" t="s">
        <v>182</v>
      </c>
      <c r="D28" s="68">
        <v>0</v>
      </c>
      <c r="E28" s="68">
        <v>0</v>
      </c>
      <c r="F28" s="68">
        <v>0</v>
      </c>
      <c r="G28" s="68">
        <v>0</v>
      </c>
      <c r="H28" s="68">
        <v>305476705.99000001</v>
      </c>
      <c r="I28" s="68">
        <v>0</v>
      </c>
      <c r="J28" s="62">
        <v>0</v>
      </c>
    </row>
    <row r="29" spans="1:10" x14ac:dyDescent="0.25">
      <c r="A29" s="71">
        <v>12050101</v>
      </c>
      <c r="B29" s="70">
        <v>101</v>
      </c>
      <c r="C29" s="69" t="s">
        <v>181</v>
      </c>
      <c r="D29" s="68">
        <v>0</v>
      </c>
      <c r="E29" s="68">
        <v>0</v>
      </c>
      <c r="F29" s="68">
        <v>0</v>
      </c>
      <c r="G29" s="68">
        <v>0</v>
      </c>
      <c r="H29" s="68">
        <v>300000000</v>
      </c>
      <c r="I29" s="68">
        <v>0</v>
      </c>
      <c r="J29" s="62">
        <v>0</v>
      </c>
    </row>
    <row r="30" spans="1:10" ht="25.5" x14ac:dyDescent="0.25">
      <c r="A30" s="71">
        <v>12050110</v>
      </c>
      <c r="B30" s="70">
        <v>115</v>
      </c>
      <c r="C30" s="69" t="s">
        <v>5</v>
      </c>
      <c r="D30" s="68">
        <v>0</v>
      </c>
      <c r="E30" s="68">
        <v>1621075170</v>
      </c>
      <c r="F30" s="68">
        <v>0</v>
      </c>
      <c r="G30" s="68">
        <v>1621075170</v>
      </c>
      <c r="H30" s="68">
        <v>1646000865</v>
      </c>
      <c r="I30" s="68">
        <v>0</v>
      </c>
      <c r="J30" s="62">
        <f>+H30/G30</f>
        <v>1.0153760266403933</v>
      </c>
    </row>
    <row r="31" spans="1:10" ht="38.25" x14ac:dyDescent="0.25">
      <c r="A31" s="71">
        <v>12050112</v>
      </c>
      <c r="B31" s="70">
        <v>130</v>
      </c>
      <c r="C31" s="69" t="s">
        <v>180</v>
      </c>
      <c r="D31" s="68">
        <v>0</v>
      </c>
      <c r="E31" s="68">
        <v>10430000000</v>
      </c>
      <c r="F31" s="68">
        <v>0</v>
      </c>
      <c r="G31" s="68">
        <v>10430000000</v>
      </c>
      <c r="H31" s="68">
        <v>8890000000</v>
      </c>
      <c r="I31" s="68">
        <v>1540000000</v>
      </c>
      <c r="J31" s="62">
        <f>+H31/G31</f>
        <v>0.8523489932885906</v>
      </c>
    </row>
    <row r="32" spans="1:10" x14ac:dyDescent="0.25">
      <c r="A32" s="71">
        <v>12050113</v>
      </c>
      <c r="B32" s="70">
        <v>101</v>
      </c>
      <c r="C32" s="69" t="s">
        <v>179</v>
      </c>
      <c r="D32" s="68">
        <v>0</v>
      </c>
      <c r="E32" s="68">
        <v>4703226121.8900003</v>
      </c>
      <c r="F32" s="68">
        <v>4653299789</v>
      </c>
      <c r="G32" s="68">
        <v>49926332.890000001</v>
      </c>
      <c r="H32" s="68">
        <v>49926332.890000001</v>
      </c>
      <c r="I32" s="68">
        <v>0</v>
      </c>
      <c r="J32" s="62">
        <f>+H32/G32</f>
        <v>1</v>
      </c>
    </row>
  </sheetData>
  <autoFilter ref="A2:J32"/>
  <mergeCells count="1">
    <mergeCell ref="A1:I1"/>
  </mergeCells>
  <pageMargins left="0" right="0" top="0" bottom="0" header="0" footer="0"/>
  <pageSetup paperSize="14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EJEC GASTOS JULIO</vt:lpstr>
      <vt:lpstr>EJEC GASTOS AGOSTO</vt:lpstr>
      <vt:lpstr>Eje gastos septiembr</vt:lpstr>
      <vt:lpstr>EJEC INGR SEPT</vt:lpstr>
      <vt:lpstr>EJEC INGRESOS AGOSTO</vt:lpstr>
      <vt:lpstr>EJEC DE INGRESOS A JULIO</vt:lpstr>
      <vt:lpstr>'EJEC GASTOS JULIO'!Área_de_impresión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2019-10-15T19:41:55Z</dcterms:modified>
</cp:coreProperties>
</file>