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<sst xmlns="http://schemas.openxmlformats.org/spreadsheetml/2006/main" count="276" uniqueCount="98">
  <si>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</si>
  <si>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</si>
  <si>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</si>
  <si>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</si>
  <si>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</si>
  <si>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</si>
  <si>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</si>
  <si>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</si>
  <si>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</si>
  <si>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</si>
  <si>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</si>
  <si>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</si>
  <si>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</si>
  <si>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</si>
  <si>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</si>
  <si>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</si>
  <si>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</si>
  <si>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</si>
  <si>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</si>
  <si>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</si>
  <si>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</si>
  <si>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</si>
  <si>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</si>
  <si>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</si>
  <si>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</si>
  <si>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</si>
  <si>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</si>
  <si>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</si>
  <si>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</si>
  <si>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 xml:space="preserve">AGENCIA DE DESARROLLO LOCAL DE ITAGÜÍ – ADELÍ </t>
  </si>
  <si>
    <t>CARRERA 51 No 51-55  CAMI 9° PISO</t>
  </si>
  <si>
    <t>3737676 EXT 1422</t>
  </si>
  <si>
    <t>www.adeli.gov.co</t>
  </si>
  <si>
    <t>PRESTACIÓN DE SERVICIOS PARA LA ACTUALIZACIÓN, SOPORTE Y MANTENIMIENTO DEL SOFTWARE ADMINISTRATIVO Y FINANCIERO DE LA AGENCIA DE DESARROLLO LOCAL DE ITAGÜÍ- ADELI.</t>
  </si>
  <si>
    <t>PRESTACION DE SERVICIOS PARA APOYAR Y FORTALECER EL SISTEMA DE CONTROL INTERNO DE LA AGENCIA DE DASARROLLO LOCAL DE I ITAGÜÍ-ADELI.</t>
  </si>
  <si>
    <t>contratación 
con una oferta</t>
  </si>
  <si>
    <t>Primer Semestre</t>
  </si>
  <si>
    <t xml:space="preserve">Recursos
Propios </t>
  </si>
  <si>
    <t>NO</t>
  </si>
  <si>
    <t>N/A</t>
  </si>
  <si>
    <t xml:space="preserve">44100000-44110000
56000000-56101500
56101700-56111503 </t>
  </si>
  <si>
    <t>Segundo semestre</t>
  </si>
  <si>
    <t>43211507, 45111614, 43212110, 43211711, 43211729, 44102402</t>
  </si>
  <si>
    <t>11 meses</t>
  </si>
  <si>
    <t>12 meses</t>
  </si>
  <si>
    <t>10 meses</t>
  </si>
  <si>
    <t xml:space="preserve">ANDRES FELIPE LONDOÑO RESTREPO
GERENTE ADELI
alondono@adeli.gov.co
Telefono: 3737676 ext 1422
</t>
  </si>
  <si>
    <t xml:space="preserve">ADQUISICIÓN DE PÓLIZA DE FIDELIDAD DE RIESGOS FINANCIEROS  PARA LA AGENCIA DE DESARROLLO LOCAL DE ITAGÜÍ – ADELÍ. </t>
  </si>
  <si>
    <t>6 meses</t>
  </si>
  <si>
    <t>PRESTACIÓN DE SERVICIOS PROFESIONALES PARA BRINDAR ACOMPAÑAMIENTO Y APOYO TÉCNICO JURÍDICO EN LA IMPLEMENTACIÓN Y SUPERVISION DE PROYECTOS QUE ADELANTA LA AGENCIA DE DESARROLLO LOCAL DE ITAGÜÍ-ADELI.</t>
  </si>
  <si>
    <t>PRESTACIÓN DE SERVICIOS PROFESIONALES COMO COMUNICADOR SOCIAL PARA FORTALECER LOS PROYECTOS DE LA AGENCIA DE DESARROLLO LOCAL DE ITAGÜÍ – ADELI EN TODO LO RELACIONADO CON LAS COMUNICACIONES Y MEDIOS.</t>
  </si>
  <si>
    <t xml:space="preserve">PRESTACIÓN DE SERVICIOS DE APOYO A LA GESTIÓN PARA EL EMBELLECIMIENTO DE ESPACIOS PÚBLICOS, Y EN GENERAL, TODAS AQUELLAS ACCIONES QUE PERMITAN GARANTIZAR UN ADECUADO PAISAJISMO A TRAVÉS DEL ORNATO, EN VÍAS Y ESPACIOS PÚBLICOS PRINCIPALES </t>
  </si>
  <si>
    <t>PRESTACIÓN DE SERVICIOS PROFESIONALES PARA LLEVAR A CABO LA GESTIÓN SOCIO–PREDIAL, Y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ITAGÜÍ.</t>
  </si>
  <si>
    <t>PRESTACIÓN DE SERVICIOS PROFESIONALES PARA EL ACOMPAÑAMIENTO EN EL DISEÑO, FORMULACIÓN Y AVANCES PARA LA IMPLEMENTACIÓN DEL SISTEMA DE GESTIÓN DE SEGURIDAD Y SALUD EN EL TRABAJO (SG-SST) EN LA AGENCIA DE DESARROLLO LOCAL DE ITAGÜÍ</t>
  </si>
  <si>
    <t>EJECUCIÓN DEL PROCESO CONSTRUCTIVO DEL CENTRO DE DESARROLLO CULTURAL Y AMBIENTAL EL CARIBE MUNICIPIO DE ITAGÜÍ</t>
  </si>
  <si>
    <t>EJECUCION DEL PROCESO CONSTRUCTIVO DE REPOSICIÓN DE LA INFRAESTRUCTURA FÍSICA DEL CENTRO DE SALUD SANTA MARÍA DE LA E.S.E HOSPITAL DEL SUR GABRIEL JARAMILLO PIEDRAHITA</t>
  </si>
  <si>
    <t>INTERVENTORÍA TÉCNICA, ADMINISTRATIVA, FINANCIERA, CONTABLE, LEGAL Y AMBIENTAL A LOS PROYECTOS CONSTRUCTIVOS DEL CENTRO DE DESARROLLO CULTURAL Y AMBIENTAL “EL CARIBE” DEL MUNICIPIO DE ITAGÜÍ Y REPOSICIÓN DE LA INFRAESTRUCTURA FÍSICA DEL CENTRO DE SALUD SANTA MARÍA DE LA E. S. E. HOSPITAL DEL SUR GABRIEL JARAMILLO PIEDRAHÌTA DEL MUNICIPIO DE ITAGÜÍ</t>
  </si>
  <si>
    <t>11meses</t>
  </si>
  <si>
    <t>SELECCIÓN DE ALIADO ESTRATÉGICO PARA LA EJECUCIÓN DEL PROYECTO DE MODERNIZACIÓN, ORNATO Y APLICACIÓN DE TECNOLOGÍAS DE AHORRO ENERGÉTICO EN EL MUNICIPIO DE ITAGÜÍ</t>
  </si>
  <si>
    <t>SELECCIÓN DE CONSULTOR PARA ASESORÍA, DIRECCIONAMIENTO Y SEGUIMIENTO ADMINISTRATIVO, TÉCNICO, FINANCIERO Y AMBIENTAL EN LA IMPLEMENTACIÓN Y EJECUCIÓN DEL PROYECTO DE MODERNIZACIÓN, ORNATO y APLICACIÓN DE TECNOLOGÍAS DE AHORRO ENERGÉTICO EN EL MUNICIPIO DE ITAGÜÍ</t>
  </si>
  <si>
    <t>721415-721527-721529-</t>
  </si>
  <si>
    <t>811015-811017-771018-801016</t>
  </si>
  <si>
    <t>811015-811017</t>
  </si>
  <si>
    <t>80161500-80111620</t>
  </si>
  <si>
    <t>1 mes</t>
  </si>
  <si>
    <t>Invitación Pública</t>
  </si>
  <si>
    <t>EJECUCIÓN DEL PROCESO DE  CONSTRUCCIÓN Y RENOVACIÓN DEL COMPLEJO DEPORTIVO OSCAR  LÓPEZ ESCOBAR DEL MUNICIPIO DE ITAGÜÍ.</t>
  </si>
  <si>
    <t>INTERVENTORÍA TÉCNICA, ADMINISTRATIVA, FINANCIERA, CONTABLE, LEGAL Y AMBIENTAL AL PROCESO DE  CONSTRUCCIÓN Y RENOVACIÓN DEL COMPLEJO DEPORTIVO OSCAR  LÓPEZ ESCOBAR DEL MUNICIPIO DE ITAGÜÍ.</t>
  </si>
  <si>
    <t>83121703-83121700</t>
  </si>
  <si>
    <t>ADQUISICIÓN DE EQUIPOS DE CÓMPUTO (ESCRITORIO), PORTÁTILES, VIDEO BEAM, IMPRESORAS DEPARTAMENTALES (MULTIFUNCIONALES), ULTRABOOK, Y ESCÁNER TRABAJO PESADO, ELEMENTOS DE OFICINA, SERVIDOR</t>
  </si>
  <si>
    <t>PRESTACIÓN DE SERVICIOS PROFESIONALES PARA AVANZAR EN LA IMPLEMENTACIÓN DE LA POLÍTICA DE GOBIERNO DIGITAL EN LA AGENCIA DE DESARROLLO LOCAL DE ITAGÜÍ-ADELI, SEGUIMIENTO PETI, SOPORTE PAGINA WEB</t>
  </si>
  <si>
    <t xml:space="preserve">ALUMBRADO NAVIDEÑO </t>
  </si>
  <si>
    <t>Recursos recibidos en administracion</t>
  </si>
  <si>
    <t>ANDRES FELIPE LONDOÑO RESTREPO
GERENTE ADELI
alondono@adeli.gov.co
Telefono: 3737676 ext 1422</t>
  </si>
  <si>
    <r>
      <rPr>
        <b/>
        <sz val="10"/>
        <color indexed="8"/>
        <rFont val="Calibri"/>
        <family val="2"/>
      </rPr>
      <t xml:space="preserve">VISIÓN: </t>
    </r>
    <r>
      <rPr>
        <sz val="10"/>
        <color indexed="8"/>
        <rFont val="Calibri"/>
        <family val="2"/>
      </rPr>
      <t>Adeli será para el año 2023 una empresa autosostenible, reconocida en el ámbito Local, Regional, Nacional e Internacional, por la ejecución de planes, programas y proyectos de ciudad que contribuyan al desarrollo económico, social, y urbanístico.</t>
    </r>
    <r>
      <rPr>
        <b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MISIÓN: </t>
    </r>
    <r>
      <rPr>
        <sz val="10"/>
        <color indexed="8"/>
        <rFont val="Calibri"/>
        <family val="2"/>
      </rPr>
      <t>Ofrecer servicios a los sectores público y privado para el desarrollo de planes, programas y proyectos económicos, sociales y urbanísticos, aplicando permanentemente lineamientos de buena administración.</t>
    </r>
    <r>
      <rPr>
        <b/>
        <sz val="10"/>
        <color indexed="8"/>
        <rFont val="Calibri"/>
        <family val="2"/>
      </rPr>
      <t xml:space="preserve">
    </t>
    </r>
    <r>
      <rPr>
        <sz val="10"/>
        <color indexed="8"/>
        <rFont val="Calibri"/>
        <family val="2"/>
      </rPr>
      <t xml:space="preserve">                                                                      </t>
    </r>
  </si>
  <si>
    <t xml:space="preserve">PREATCION DE SERVICIOS PROFESIONALES DE UN INGENIERO CIVIL PARA LA EJECUCION DE ACTIVIDADES DE APOYO A LA SUPERVISIÓN DE PROYECTOS ADELANTADOS POR LA AGENCIA DE DESARROLLO LOCAL DE ITAGÜÍ- ADELI </t>
  </si>
  <si>
    <t>6 MESES Y 15 DÍAS</t>
  </si>
  <si>
    <t>CONSTRUCCIÓN DE OBRAS DE INFRAESTRUCTURA PARA LA MODERNIZACIÓN DEL ESPACIO PÚBLICO Y/O EQUIPAMIENTO EN EL MUNICIPIO DE ITAGÜÍ</t>
  </si>
  <si>
    <t>4 MESES Y 15 DÍAS</t>
  </si>
  <si>
    <t>INTERVENTORÍA TÉCNICA, ADMINISTRATIVA, FINANCIERA, CONTABLE, LEGAL Y AMBIENTAL A LA CONSTRUCCIÓN DE OBRAS DE INFRAESTRUCTURA PARA LA MODERNIZACIÓN DEL ESPACIO PUBLICO Y/O EQUIPAMIENTO EN EL MUNICIPIO DE ITAGÜÍ</t>
  </si>
  <si>
    <t xml:space="preserve">2 MESES </t>
  </si>
  <si>
    <t>PRESTACIÓN DE SERVICIOS PROFESIONALES COMO CONTADOR PÚBLICO DE LA AGENCIA DE DESARROLLO LOCAL DE ITAGUI- ADELI</t>
  </si>
  <si>
    <t>ADQUISICIÓN DE INSUMOS DE PAPELERÍA, EQUIPO DE OFICINA Y TÓNER NECESARIOS PARA LA EJECUCIÓN DE LAS ACTIVIDADES ADMINISTRATIVAS DE LA AGENCIA DE DESARROLLO LOCAL DE ITAGÜÍ – ADELÍ</t>
  </si>
  <si>
    <t xml:space="preserve">PRESTACIÓN DE SERVICIOS DE TRANSPORTE  TERRESTRE </t>
  </si>
  <si>
    <t>PRESTACIÓN DE SERVICIOS DE APOYO A LA GESTIÓN PARA  ACTIVIDADES LOGÍSTICAS Y OPERATIVAS PROPIAS DE LA AGENCIA DE DESARROLLO LOCAL DE ITAGÜÍ ADELI, NECESARIAS PARA LA EJECUCIÓN DE PROGRAMAS DE BIENESTAR LABORAL Y CAPACITACIÓNEMENTADO EN EL MUNICIPIO DE ITAGUI.</t>
  </si>
  <si>
    <t xml:space="preserve">CONSTRUCCIÓN DE OBRAS DE INFRAESTRUCTURA PARA LA MODERNIZACIÓN DEL ESPACIO PÚBLICO Y/O EQUIPAMIENTO EN EL MUNICIPIO DE ITAGÜÍ”.
</t>
  </si>
  <si>
    <t>811015-811017-</t>
  </si>
  <si>
    <t xml:space="preserve">INTERVENTORÍA TÉCNICA, ADMINISTRATIVA, FINANCIERA, CONTABLE, LEGAL Y AMBIENTAL A LA CONSTRUCCIÓN DE OBRAS DE INFRAESTRUCTURA PARA LA MODERNIZACIÓN DEL ESPACIO PUBLICO Y/O EQUIPAMIENTO EN EL MUNICIPIO DE ITAGÜÍ
</t>
  </si>
  <si>
    <t xml:space="preserve">3 MESES </t>
  </si>
  <si>
    <t>Segundo Semestre</t>
  </si>
  <si>
    <t>Primer semestre</t>
  </si>
  <si>
    <t>2 meses</t>
  </si>
  <si>
    <r>
      <t>PRESTACIÓN DE SERVICIOS DE APOYO A LA GESTIÓN PARA LLEVAR A CABO UNA JORNADA DE BIENESTAR LABORAL PARA LOS EMPLEADOS DE LA AGENCIA DE DESARROLLO LOCAL DE ITAGÜÍ - ADELI, CONFORME A LAS ACTIVIDADES ENMARCADAS EN EL PLAN INSTITUCIONAL DE BIENESTAR, ESTÍMULOS E INCENTIVOS</t>
    </r>
    <r>
      <rPr>
        <i/>
        <sz val="10"/>
        <color indexed="8"/>
        <rFont val="Calibri"/>
        <family val="2"/>
      </rPr>
      <t>.</t>
    </r>
  </si>
  <si>
    <t>82141500
82101800
80141602
80161507</t>
  </si>
  <si>
    <t>80141607
80141902</t>
  </si>
  <si>
    <t>PRESTACIONES DE SERVICIOS PROFESIONALES EN EL ÁREA DE COMUNICACIÓN, PUBLICIDAD, DISEÑO, AUDIOVISUALES Y RELACIONES PÚBLICAS A FIN DE APOYAR LA GESTIÓN DE E LA AGENCIA  DE DESARROLLO  LOCAL DE ITAGÜÍ ADELI .</t>
  </si>
  <si>
    <t xml:space="preserve">PRESTACIÓN DE SERVICIOS DE APOYO A LA GESTIÓN PARA LA REALIZACIÓN DE ACTIVIDADES LOGÍSTICAS Y ASISTENCIALES PROGRAMADAS POR LA OFICINA DE COMUNICACIONES DE LA AGENCIA  DE DESARROLLO  LOCAL DE ITAGÜÍ ADELI. </t>
  </si>
  <si>
    <t>CONTRATO DE PRESTACIÓN DE SERVICIOS DE APOYO A LA GESTIÓN PARA LA DIFUSIÓN Y PROMOCIÓN DE NOTICIAS, AVANCES, PROYECTOS, EVENTOS, CAMPAÑAS Y ACTIVIDADES PROPIAS DE LA AGENCIA  DE DESARROLLO  LOCAL DE ITAGÜÍ ADELI, A TRAVÉS DE LOS DIFERENTES CANALES Y MEDIOS, CON EL PROPÓSITO DE GENERAR UNA COMUNICACIÓN PÚBLICA RESPONSABLE, EFECTIVA Y EFICIENTE.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</si>
</sst>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0"/>
      <name val="Calibri"/>
      <family val="2"/>
    </font>
    <font>
      <sz val="10"/>
      <color rgb="FF222222"/>
      <name val="Calibri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3" xfId="0" applyFont="1" applyBorder="1" applyAlignment="1" quotePrefix="1">
      <alignment wrapText="1"/>
    </xf>
    <xf numFmtId="0" fontId="48" fillId="0" borderId="13" xfId="46" applyFont="1" applyBorder="1" applyAlignment="1" quotePrefix="1">
      <alignment wrapText="1"/>
    </xf>
    <xf numFmtId="0" fontId="47" fillId="0" borderId="0" xfId="0" applyFont="1" applyFill="1" applyAlignment="1">
      <alignment wrapText="1"/>
    </xf>
    <xf numFmtId="172" fontId="47" fillId="0" borderId="13" xfId="0" applyNumberFormat="1" applyFont="1" applyBorder="1" applyAlignment="1">
      <alignment wrapText="1"/>
    </xf>
    <xf numFmtId="0" fontId="47" fillId="0" borderId="14" xfId="0" applyFont="1" applyBorder="1" applyAlignment="1">
      <alignment wrapText="1"/>
    </xf>
    <xf numFmtId="14" fontId="47" fillId="0" borderId="15" xfId="0" applyNumberFormat="1" applyFont="1" applyBorder="1" applyAlignment="1">
      <alignment wrapText="1"/>
    </xf>
    <xf numFmtId="0" fontId="49" fillId="23" borderId="10" xfId="39" applyFont="1" applyBorder="1" applyAlignment="1">
      <alignment horizontal="left" wrapText="1"/>
    </xf>
    <xf numFmtId="0" fontId="49" fillId="23" borderId="16" xfId="39" applyFont="1" applyBorder="1" applyAlignment="1">
      <alignment wrapText="1"/>
    </xf>
    <xf numFmtId="0" fontId="49" fillId="23" borderId="11" xfId="39" applyFont="1" applyBorder="1" applyAlignment="1">
      <alignment wrapText="1"/>
    </xf>
    <xf numFmtId="0" fontId="47" fillId="33" borderId="17" xfId="0" applyFont="1" applyFill="1" applyBorder="1" applyAlignment="1">
      <alignment wrapText="1"/>
    </xf>
    <xf numFmtId="0" fontId="47" fillId="0" borderId="17" xfId="0" applyFont="1" applyBorder="1" applyAlignment="1">
      <alignment horizontal="center" vertical="center" wrapText="1"/>
    </xf>
    <xf numFmtId="173" fontId="47" fillId="0" borderId="17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33" borderId="17" xfId="0" applyFont="1" applyFill="1" applyBorder="1" applyAlignment="1">
      <alignment vertical="center" wrapText="1"/>
    </xf>
    <xf numFmtId="0" fontId="47" fillId="0" borderId="12" xfId="0" applyFont="1" applyBorder="1" applyAlignment="1">
      <alignment horizontal="right" wrapText="1"/>
    </xf>
    <xf numFmtId="0" fontId="47" fillId="0" borderId="12" xfId="0" applyFont="1" applyBorder="1" applyAlignment="1">
      <alignment horizontal="right" vertical="center" wrapText="1"/>
    </xf>
    <xf numFmtId="0" fontId="47" fillId="0" borderId="17" xfId="0" applyFont="1" applyBorder="1" applyAlignment="1">
      <alignment wrapText="1"/>
    </xf>
    <xf numFmtId="0" fontId="47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wrapText="1"/>
    </xf>
    <xf numFmtId="0" fontId="47" fillId="0" borderId="18" xfId="0" applyFont="1" applyBorder="1" applyAlignment="1">
      <alignment horizontal="right" wrapText="1"/>
    </xf>
    <xf numFmtId="0" fontId="47" fillId="0" borderId="0" xfId="0" applyFont="1" applyBorder="1" applyAlignment="1">
      <alignment wrapText="1"/>
    </xf>
    <xf numFmtId="0" fontId="47" fillId="0" borderId="19" xfId="0" applyFont="1" applyBorder="1" applyAlignment="1">
      <alignment horizontal="center" vertical="center" wrapText="1"/>
    </xf>
    <xf numFmtId="173" fontId="47" fillId="0" borderId="19" xfId="0" applyNumberFormat="1" applyFont="1" applyBorder="1" applyAlignment="1">
      <alignment horizontal="center" vertical="center" wrapText="1"/>
    </xf>
    <xf numFmtId="173" fontId="47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173" fontId="51" fillId="0" borderId="0" xfId="0" applyNumberFormat="1" applyFont="1" applyAlignment="1">
      <alignment wrapText="1"/>
    </xf>
    <xf numFmtId="0" fontId="49" fillId="23" borderId="10" xfId="39" applyFont="1" applyBorder="1" applyAlignment="1">
      <alignment wrapText="1"/>
    </xf>
    <xf numFmtId="0" fontId="49" fillId="23" borderId="16" xfId="39" applyFont="1" applyBorder="1" applyAlignment="1">
      <alignment horizontal="left" wrapText="1"/>
    </xf>
    <xf numFmtId="0" fontId="47" fillId="33" borderId="17" xfId="0" applyFont="1" applyFill="1" applyBorder="1" applyAlignment="1">
      <alignment horizontal="center" vertical="center" wrapText="1"/>
    </xf>
    <xf numFmtId="173" fontId="47" fillId="33" borderId="17" xfId="0" applyNumberFormat="1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right" wrapText="1"/>
    </xf>
    <xf numFmtId="0" fontId="47" fillId="0" borderId="21" xfId="0" applyFont="1" applyBorder="1" applyAlignment="1">
      <alignment wrapText="1"/>
    </xf>
    <xf numFmtId="0" fontId="47" fillId="0" borderId="21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47" fillId="0" borderId="14" xfId="0" applyFont="1" applyBorder="1" applyAlignment="1">
      <alignment horizontal="right" wrapText="1"/>
    </xf>
    <xf numFmtId="0" fontId="0" fillId="0" borderId="17" xfId="0" applyBorder="1" applyAlignment="1">
      <alignment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173" fontId="25" fillId="33" borderId="17" xfId="0" applyNumberFormat="1" applyFont="1" applyFill="1" applyBorder="1" applyAlignment="1">
      <alignment horizontal="center" vertical="center" wrapText="1"/>
    </xf>
    <xf numFmtId="172" fontId="25" fillId="33" borderId="13" xfId="0" applyNumberFormat="1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el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4"/>
  <sheetViews>
    <sheetView tabSelected="1" zoomScale="80" zoomScaleNormal="80" zoomScalePageLayoutView="80" workbookViewId="0" topLeftCell="A1">
      <selection activeCell="C15" sqref="C15"/>
    </sheetView>
  </sheetViews>
  <sheetFormatPr defaultColWidth="13.57421875" defaultRowHeight="15"/>
  <cols>
    <col min="1" max="2" width="13.57421875" style="1" customWidth="1"/>
    <col min="3" max="3" width="54.421875" style="1" customWidth="1"/>
    <col min="4" max="4" width="13.7109375" style="1" customWidth="1"/>
    <col min="5" max="6" width="13.57421875" style="1" customWidth="1"/>
    <col min="7" max="7" width="15.8515625" style="1" customWidth="1"/>
    <col min="8" max="8" width="15.7109375" style="1" bestFit="1" customWidth="1"/>
    <col min="9" max="9" width="16.57421875" style="1" bestFit="1" customWidth="1"/>
    <col min="10" max="11" width="13.57421875" style="1" customWidth="1"/>
    <col min="12" max="12" width="33.140625" style="1" customWidth="1"/>
    <col min="13" max="16384" width="13.57421875" style="1" customWidth="1"/>
  </cols>
  <sheetData>
    <row r="2" spans="2:12" ht="15">
      <c r="B2" s="2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5"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5.75" thickBot="1"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4" t="s">
        <v>1</v>
      </c>
      <c r="C5" s="5" t="s">
        <v>29</v>
      </c>
      <c r="D5" s="3"/>
      <c r="E5" s="3"/>
      <c r="F5" s="46" t="s">
        <v>27</v>
      </c>
      <c r="G5" s="47"/>
      <c r="H5" s="47"/>
      <c r="I5" s="48"/>
      <c r="J5" s="3"/>
      <c r="K5" s="3"/>
      <c r="L5" s="3"/>
    </row>
    <row r="6" spans="2:12" ht="15">
      <c r="B6" s="6" t="s">
        <v>2</v>
      </c>
      <c r="C6" s="7" t="s">
        <v>30</v>
      </c>
      <c r="D6" s="3"/>
      <c r="E6" s="3"/>
      <c r="F6" s="49"/>
      <c r="G6" s="50"/>
      <c r="H6" s="50"/>
      <c r="I6" s="51"/>
      <c r="J6" s="3"/>
      <c r="K6" s="3"/>
      <c r="L6" s="3"/>
    </row>
    <row r="7" spans="2:12" ht="15">
      <c r="B7" s="6" t="s">
        <v>3</v>
      </c>
      <c r="C7" s="8" t="s">
        <v>31</v>
      </c>
      <c r="D7" s="3"/>
      <c r="E7" s="3"/>
      <c r="F7" s="49"/>
      <c r="G7" s="50"/>
      <c r="H7" s="50"/>
      <c r="I7" s="51"/>
      <c r="J7" s="3"/>
      <c r="K7" s="3"/>
      <c r="L7" s="3"/>
    </row>
    <row r="8" spans="2:12" ht="15">
      <c r="B8" s="6" t="s">
        <v>16</v>
      </c>
      <c r="C8" s="9" t="s">
        <v>32</v>
      </c>
      <c r="D8" s="3"/>
      <c r="E8" s="3"/>
      <c r="F8" s="49"/>
      <c r="G8" s="50"/>
      <c r="H8" s="50"/>
      <c r="I8" s="51"/>
      <c r="J8" s="3"/>
      <c r="K8" s="3"/>
      <c r="L8" s="3"/>
    </row>
    <row r="9" spans="2:12" ht="166.5" customHeight="1">
      <c r="B9" s="6" t="s">
        <v>19</v>
      </c>
      <c r="C9" s="7" t="s">
        <v>74</v>
      </c>
      <c r="D9" s="3"/>
      <c r="E9" s="3"/>
      <c r="F9" s="52"/>
      <c r="G9" s="53"/>
      <c r="H9" s="53"/>
      <c r="I9" s="54"/>
      <c r="J9" s="3"/>
      <c r="K9" s="3"/>
      <c r="L9" s="3"/>
    </row>
    <row r="10" spans="2:12" ht="26.25">
      <c r="B10" s="6" t="s">
        <v>4</v>
      </c>
      <c r="C10" s="7"/>
      <c r="D10" s="3"/>
      <c r="E10" s="3"/>
      <c r="F10" s="10"/>
      <c r="G10" s="10"/>
      <c r="H10" s="10"/>
      <c r="I10" s="10"/>
      <c r="J10" s="3"/>
      <c r="K10" s="3"/>
      <c r="L10" s="3"/>
    </row>
    <row r="11" spans="2:12" ht="26.25">
      <c r="B11" s="6" t="s">
        <v>5</v>
      </c>
      <c r="C11" s="7"/>
      <c r="D11" s="3"/>
      <c r="E11" s="3"/>
      <c r="F11" s="46" t="s">
        <v>26</v>
      </c>
      <c r="G11" s="47"/>
      <c r="H11" s="47"/>
      <c r="I11" s="48"/>
      <c r="J11" s="3"/>
      <c r="K11" s="3"/>
      <c r="L11" s="3"/>
    </row>
    <row r="12" spans="2:12" ht="29.25" customHeight="1">
      <c r="B12" s="6" t="s">
        <v>23</v>
      </c>
      <c r="C12" s="11"/>
      <c r="D12" s="3"/>
      <c r="E12" s="3"/>
      <c r="F12" s="49"/>
      <c r="G12" s="50"/>
      <c r="H12" s="50"/>
      <c r="I12" s="51"/>
      <c r="J12" s="3"/>
      <c r="K12" s="3"/>
      <c r="L12" s="3"/>
    </row>
    <row r="13" spans="2:12" ht="45" customHeight="1">
      <c r="B13" s="6" t="s">
        <v>24</v>
      </c>
      <c r="C13" s="56">
        <v>245784840</v>
      </c>
      <c r="D13" s="3"/>
      <c r="E13" s="3"/>
      <c r="F13" s="49"/>
      <c r="G13" s="50"/>
      <c r="H13" s="50"/>
      <c r="I13" s="51"/>
      <c r="J13" s="3"/>
      <c r="K13" s="3"/>
      <c r="L13" s="3"/>
    </row>
    <row r="14" spans="2:12" ht="39">
      <c r="B14" s="6" t="s">
        <v>25</v>
      </c>
      <c r="C14" s="56">
        <v>24578484</v>
      </c>
      <c r="D14" s="3"/>
      <c r="E14" s="3"/>
      <c r="F14" s="49"/>
      <c r="G14" s="50"/>
      <c r="H14" s="50"/>
      <c r="I14" s="51"/>
      <c r="J14" s="3"/>
      <c r="K14" s="3"/>
      <c r="L14" s="3"/>
    </row>
    <row r="15" spans="2:12" ht="39.75" thickBot="1">
      <c r="B15" s="12" t="s">
        <v>18</v>
      </c>
      <c r="C15" s="13"/>
      <c r="D15" s="3"/>
      <c r="E15" s="3"/>
      <c r="F15" s="52"/>
      <c r="G15" s="53"/>
      <c r="H15" s="53"/>
      <c r="I15" s="54"/>
      <c r="J15" s="3"/>
      <c r="K15" s="3"/>
      <c r="L15" s="3"/>
    </row>
    <row r="16" spans="2:12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 ht="15.75" thickBot="1">
      <c r="B17" s="2" t="s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ht="75" customHeight="1">
      <c r="B18" s="14" t="s">
        <v>28</v>
      </c>
      <c r="C18" s="15" t="s">
        <v>6</v>
      </c>
      <c r="D18" s="15" t="s">
        <v>17</v>
      </c>
      <c r="E18" s="15" t="s">
        <v>7</v>
      </c>
      <c r="F18" s="15" t="s">
        <v>8</v>
      </c>
      <c r="G18" s="15" t="s">
        <v>9</v>
      </c>
      <c r="H18" s="15" t="s">
        <v>10</v>
      </c>
      <c r="I18" s="15" t="s">
        <v>11</v>
      </c>
      <c r="J18" s="15" t="s">
        <v>12</v>
      </c>
      <c r="K18" s="15" t="s">
        <v>13</v>
      </c>
      <c r="L18" s="16" t="s">
        <v>14</v>
      </c>
    </row>
    <row r="19" spans="2:12" ht="63.75">
      <c r="B19" s="6">
        <v>80121704</v>
      </c>
      <c r="C19" s="17" t="s">
        <v>49</v>
      </c>
      <c r="D19" s="18" t="s">
        <v>36</v>
      </c>
      <c r="E19" s="18" t="s">
        <v>45</v>
      </c>
      <c r="F19" s="18" t="s">
        <v>35</v>
      </c>
      <c r="G19" s="18" t="s">
        <v>37</v>
      </c>
      <c r="H19" s="19">
        <f>47000000*1.06</f>
        <v>49820000</v>
      </c>
      <c r="I19" s="19">
        <f>47000000*1.06</f>
        <v>49820000</v>
      </c>
      <c r="J19" s="18" t="s">
        <v>38</v>
      </c>
      <c r="K19" s="18" t="s">
        <v>39</v>
      </c>
      <c r="L19" s="20" t="s">
        <v>46</v>
      </c>
    </row>
    <row r="20" spans="2:12" ht="63.75">
      <c r="B20" s="6">
        <v>80161500</v>
      </c>
      <c r="C20" s="21" t="s">
        <v>34</v>
      </c>
      <c r="D20" s="18" t="s">
        <v>36</v>
      </c>
      <c r="E20" s="18" t="s">
        <v>43</v>
      </c>
      <c r="F20" s="18" t="s">
        <v>35</v>
      </c>
      <c r="G20" s="18" t="s">
        <v>37</v>
      </c>
      <c r="H20" s="19">
        <f>47000000*1.06</f>
        <v>49820000</v>
      </c>
      <c r="I20" s="19">
        <f>47000000*1.06</f>
        <v>49820000</v>
      </c>
      <c r="J20" s="18" t="s">
        <v>38</v>
      </c>
      <c r="K20" s="18" t="s">
        <v>39</v>
      </c>
      <c r="L20" s="20" t="s">
        <v>46</v>
      </c>
    </row>
    <row r="21" spans="2:12" ht="63.75">
      <c r="B21" s="6">
        <v>78140000</v>
      </c>
      <c r="C21" s="21" t="s">
        <v>83</v>
      </c>
      <c r="D21" s="37" t="s">
        <v>36</v>
      </c>
      <c r="E21" s="37" t="s">
        <v>43</v>
      </c>
      <c r="F21" s="37" t="s">
        <v>35</v>
      </c>
      <c r="G21" s="37" t="s">
        <v>72</v>
      </c>
      <c r="H21" s="38">
        <f>50000000*1.06</f>
        <v>53000000</v>
      </c>
      <c r="I21" s="38">
        <f>50000000*1.06</f>
        <v>53000000</v>
      </c>
      <c r="J21" s="18" t="s">
        <v>38</v>
      </c>
      <c r="K21" s="18" t="s">
        <v>39</v>
      </c>
      <c r="L21" s="20" t="s">
        <v>46</v>
      </c>
    </row>
    <row r="22" spans="2:12" ht="63.75">
      <c r="B22" s="6">
        <v>81112200</v>
      </c>
      <c r="C22" s="21" t="s">
        <v>33</v>
      </c>
      <c r="D22" s="18" t="s">
        <v>36</v>
      </c>
      <c r="E22" s="18" t="s">
        <v>43</v>
      </c>
      <c r="F22" s="18" t="s">
        <v>35</v>
      </c>
      <c r="G22" s="18" t="s">
        <v>37</v>
      </c>
      <c r="H22" s="19">
        <f>10000000*1.06</f>
        <v>10600000</v>
      </c>
      <c r="I22" s="19">
        <f>10000000*1.06</f>
        <v>10600000</v>
      </c>
      <c r="J22" s="18" t="s">
        <v>38</v>
      </c>
      <c r="K22" s="18" t="s">
        <v>39</v>
      </c>
      <c r="L22" s="20" t="s">
        <v>46</v>
      </c>
    </row>
    <row r="23" spans="2:12" ht="63.75">
      <c r="B23" s="22" t="s">
        <v>68</v>
      </c>
      <c r="C23" s="21" t="s">
        <v>70</v>
      </c>
      <c r="D23" s="18" t="s">
        <v>36</v>
      </c>
      <c r="E23" s="18" t="s">
        <v>45</v>
      </c>
      <c r="F23" s="18" t="s">
        <v>35</v>
      </c>
      <c r="G23" s="18" t="s">
        <v>37</v>
      </c>
      <c r="H23" s="19">
        <f>50000000*1.06</f>
        <v>53000000</v>
      </c>
      <c r="I23" s="19">
        <f>50000000*1.06</f>
        <v>53000000</v>
      </c>
      <c r="J23" s="18" t="s">
        <v>38</v>
      </c>
      <c r="K23" s="18" t="s">
        <v>39</v>
      </c>
      <c r="L23" s="20" t="s">
        <v>46</v>
      </c>
    </row>
    <row r="24" spans="2:12" ht="79.5" customHeight="1">
      <c r="B24" s="6">
        <v>80161500</v>
      </c>
      <c r="C24" s="17" t="s">
        <v>84</v>
      </c>
      <c r="D24" s="18" t="s">
        <v>36</v>
      </c>
      <c r="E24" s="18" t="s">
        <v>45</v>
      </c>
      <c r="F24" s="18" t="s">
        <v>35</v>
      </c>
      <c r="G24" s="18" t="s">
        <v>72</v>
      </c>
      <c r="H24" s="19">
        <f>200000000*1.06</f>
        <v>212000000</v>
      </c>
      <c r="I24" s="19">
        <f>200000000*1.06</f>
        <v>212000000</v>
      </c>
      <c r="J24" s="18" t="s">
        <v>38</v>
      </c>
      <c r="K24" s="18" t="s">
        <v>39</v>
      </c>
      <c r="L24" s="20" t="s">
        <v>46</v>
      </c>
    </row>
    <row r="25" spans="2:12" ht="63.75">
      <c r="B25" s="6">
        <v>83121700</v>
      </c>
      <c r="C25" s="17" t="s">
        <v>50</v>
      </c>
      <c r="D25" s="37" t="s">
        <v>89</v>
      </c>
      <c r="E25" s="37" t="s">
        <v>48</v>
      </c>
      <c r="F25" s="37" t="s">
        <v>35</v>
      </c>
      <c r="G25" s="37" t="s">
        <v>72</v>
      </c>
      <c r="H25" s="38">
        <f>40000000*1.06</f>
        <v>42400000</v>
      </c>
      <c r="I25" s="38">
        <f>40000000*1.06</f>
        <v>42400000</v>
      </c>
      <c r="J25" s="18" t="s">
        <v>38</v>
      </c>
      <c r="K25" s="18" t="s">
        <v>39</v>
      </c>
      <c r="L25" s="20" t="s">
        <v>46</v>
      </c>
    </row>
    <row r="26" spans="2:12" ht="70.5" customHeight="1">
      <c r="B26" s="6">
        <v>84111502</v>
      </c>
      <c r="C26" s="21" t="s">
        <v>81</v>
      </c>
      <c r="D26" s="18" t="s">
        <v>36</v>
      </c>
      <c r="E26" s="18" t="s">
        <v>43</v>
      </c>
      <c r="F26" s="18" t="s">
        <v>35</v>
      </c>
      <c r="G26" s="18" t="s">
        <v>37</v>
      </c>
      <c r="H26" s="19">
        <f>50000000*1.06</f>
        <v>53000000</v>
      </c>
      <c r="I26" s="19">
        <f>50000000*1.06</f>
        <v>53000000</v>
      </c>
      <c r="J26" s="18" t="s">
        <v>38</v>
      </c>
      <c r="K26" s="18" t="s">
        <v>39</v>
      </c>
      <c r="L26" s="20" t="s">
        <v>46</v>
      </c>
    </row>
    <row r="27" spans="2:12" ht="75" customHeight="1">
      <c r="B27" s="23">
        <v>84131514</v>
      </c>
      <c r="C27" s="21" t="s">
        <v>47</v>
      </c>
      <c r="D27" s="18" t="s">
        <v>90</v>
      </c>
      <c r="E27" s="18" t="s">
        <v>44</v>
      </c>
      <c r="F27" s="18" t="s">
        <v>35</v>
      </c>
      <c r="G27" s="18" t="s">
        <v>37</v>
      </c>
      <c r="H27" s="19">
        <f>29000000*1.06</f>
        <v>30740000</v>
      </c>
      <c r="I27" s="19">
        <f>29000000*1.06</f>
        <v>30740000</v>
      </c>
      <c r="J27" s="18" t="s">
        <v>38</v>
      </c>
      <c r="K27" s="18" t="s">
        <v>39</v>
      </c>
      <c r="L27" s="20" t="s">
        <v>46</v>
      </c>
    </row>
    <row r="28" spans="2:12" ht="87" customHeight="1">
      <c r="B28" s="22" t="s">
        <v>40</v>
      </c>
      <c r="C28" s="21" t="s">
        <v>82</v>
      </c>
      <c r="D28" s="18" t="s">
        <v>36</v>
      </c>
      <c r="E28" s="18" t="s">
        <v>48</v>
      </c>
      <c r="F28" s="18" t="s">
        <v>35</v>
      </c>
      <c r="G28" s="18" t="s">
        <v>72</v>
      </c>
      <c r="H28" s="19">
        <f>14000000*1.06</f>
        <v>14840000</v>
      </c>
      <c r="I28" s="19">
        <f>14000000*1.06</f>
        <v>14840000</v>
      </c>
      <c r="J28" s="18" t="s">
        <v>38</v>
      </c>
      <c r="K28" s="18" t="s">
        <v>39</v>
      </c>
      <c r="L28" s="20" t="s">
        <v>46</v>
      </c>
    </row>
    <row r="29" spans="2:12" ht="63.75">
      <c r="B29" s="22" t="s">
        <v>60</v>
      </c>
      <c r="C29" s="21" t="s">
        <v>58</v>
      </c>
      <c r="D29" s="18" t="s">
        <v>36</v>
      </c>
      <c r="E29" s="18" t="s">
        <v>43</v>
      </c>
      <c r="F29" s="18" t="s">
        <v>65</v>
      </c>
      <c r="G29" s="18" t="s">
        <v>72</v>
      </c>
      <c r="H29" s="19">
        <v>5448673101</v>
      </c>
      <c r="I29" s="19">
        <v>5448673101</v>
      </c>
      <c r="J29" s="18" t="s">
        <v>38</v>
      </c>
      <c r="K29" s="18" t="s">
        <v>39</v>
      </c>
      <c r="L29" s="20" t="s">
        <v>46</v>
      </c>
    </row>
    <row r="30" spans="2:12" ht="63.75">
      <c r="B30" s="22" t="s">
        <v>61</v>
      </c>
      <c r="C30" s="21" t="s">
        <v>59</v>
      </c>
      <c r="D30" s="18" t="s">
        <v>36</v>
      </c>
      <c r="E30" s="18" t="s">
        <v>43</v>
      </c>
      <c r="F30" s="18" t="s">
        <v>65</v>
      </c>
      <c r="G30" s="18" t="s">
        <v>72</v>
      </c>
      <c r="H30" s="19">
        <v>597253524</v>
      </c>
      <c r="I30" s="19">
        <v>597253524</v>
      </c>
      <c r="J30" s="18" t="s">
        <v>38</v>
      </c>
      <c r="K30" s="18" t="s">
        <v>39</v>
      </c>
      <c r="L30" s="20" t="s">
        <v>46</v>
      </c>
    </row>
    <row r="31" spans="2:12" ht="85.5" customHeight="1">
      <c r="B31" s="22" t="s">
        <v>42</v>
      </c>
      <c r="C31" s="21" t="s">
        <v>69</v>
      </c>
      <c r="D31" s="18" t="s">
        <v>41</v>
      </c>
      <c r="E31" s="18" t="s">
        <v>48</v>
      </c>
      <c r="F31" s="18" t="s">
        <v>35</v>
      </c>
      <c r="G31" s="18" t="s">
        <v>37</v>
      </c>
      <c r="H31" s="19">
        <f>50000000*1.06</f>
        <v>53000000</v>
      </c>
      <c r="I31" s="19">
        <f>50000000*1.06</f>
        <v>53000000</v>
      </c>
      <c r="J31" s="18" t="s">
        <v>38</v>
      </c>
      <c r="K31" s="18" t="s">
        <v>39</v>
      </c>
      <c r="L31" s="20" t="s">
        <v>46</v>
      </c>
    </row>
    <row r="32" spans="2:12" ht="94.5" customHeight="1">
      <c r="B32" s="6">
        <v>80111620</v>
      </c>
      <c r="C32" s="24" t="s">
        <v>52</v>
      </c>
      <c r="D32" s="18" t="s">
        <v>36</v>
      </c>
      <c r="E32" s="18" t="s">
        <v>45</v>
      </c>
      <c r="F32" s="18" t="s">
        <v>35</v>
      </c>
      <c r="G32" s="18" t="s">
        <v>72</v>
      </c>
      <c r="H32" s="38">
        <v>500000000</v>
      </c>
      <c r="I32" s="38">
        <v>500000000</v>
      </c>
      <c r="J32" s="18" t="s">
        <v>38</v>
      </c>
      <c r="K32" s="18" t="s">
        <v>39</v>
      </c>
      <c r="L32" s="20" t="s">
        <v>46</v>
      </c>
    </row>
    <row r="33" spans="2:12" ht="71.25" customHeight="1">
      <c r="B33" s="6">
        <v>80161500</v>
      </c>
      <c r="C33" s="24" t="s">
        <v>51</v>
      </c>
      <c r="D33" s="18" t="s">
        <v>36</v>
      </c>
      <c r="E33" s="18" t="s">
        <v>43</v>
      </c>
      <c r="F33" s="18" t="s">
        <v>35</v>
      </c>
      <c r="G33" s="18" t="s">
        <v>72</v>
      </c>
      <c r="H33" s="19">
        <f>210000000*1.06</f>
        <v>222600000</v>
      </c>
      <c r="I33" s="19">
        <f>210000000*1.06</f>
        <v>222600000</v>
      </c>
      <c r="J33" s="18" t="s">
        <v>38</v>
      </c>
      <c r="K33" s="18" t="s">
        <v>39</v>
      </c>
      <c r="L33" s="20" t="s">
        <v>46</v>
      </c>
    </row>
    <row r="34" spans="2:12" ht="65.25" customHeight="1">
      <c r="B34" s="6">
        <v>80101505</v>
      </c>
      <c r="C34" s="24" t="s">
        <v>53</v>
      </c>
      <c r="D34" s="18" t="s">
        <v>36</v>
      </c>
      <c r="E34" s="18" t="s">
        <v>57</v>
      </c>
      <c r="F34" s="18" t="s">
        <v>35</v>
      </c>
      <c r="G34" s="18" t="s">
        <v>37</v>
      </c>
      <c r="H34" s="19">
        <f>23500000*1.06</f>
        <v>24910000</v>
      </c>
      <c r="I34" s="19">
        <f>23500000*1.06</f>
        <v>24910000</v>
      </c>
      <c r="J34" s="18" t="s">
        <v>38</v>
      </c>
      <c r="K34" s="18" t="s">
        <v>39</v>
      </c>
      <c r="L34" s="20" t="s">
        <v>46</v>
      </c>
    </row>
    <row r="35" spans="2:12" ht="63.75">
      <c r="B35" s="6">
        <v>80111620</v>
      </c>
      <c r="C35" s="25" t="s">
        <v>54</v>
      </c>
      <c r="D35" s="18" t="s">
        <v>36</v>
      </c>
      <c r="E35" s="18" t="s">
        <v>57</v>
      </c>
      <c r="F35" s="18" t="s">
        <v>65</v>
      </c>
      <c r="G35" s="18" t="s">
        <v>72</v>
      </c>
      <c r="H35" s="55">
        <v>11373497644</v>
      </c>
      <c r="I35" s="55">
        <v>11373497644</v>
      </c>
      <c r="J35" s="37" t="s">
        <v>38</v>
      </c>
      <c r="K35" s="18" t="s">
        <v>39</v>
      </c>
      <c r="L35" s="20" t="s">
        <v>46</v>
      </c>
    </row>
    <row r="36" spans="2:12" ht="63.75">
      <c r="B36" s="22" t="s">
        <v>62</v>
      </c>
      <c r="C36" s="25" t="s">
        <v>55</v>
      </c>
      <c r="D36" s="18" t="s">
        <v>36</v>
      </c>
      <c r="E36" s="18" t="s">
        <v>57</v>
      </c>
      <c r="F36" s="18" t="s">
        <v>65</v>
      </c>
      <c r="G36" s="18" t="s">
        <v>72</v>
      </c>
      <c r="H36" s="55">
        <v>4985090137</v>
      </c>
      <c r="I36" s="55">
        <v>4985090137</v>
      </c>
      <c r="J36" s="37" t="s">
        <v>38</v>
      </c>
      <c r="K36" s="18" t="s">
        <v>39</v>
      </c>
      <c r="L36" s="20" t="s">
        <v>46</v>
      </c>
    </row>
    <row r="37" spans="2:12" ht="93.75" customHeight="1">
      <c r="B37" s="22" t="s">
        <v>62</v>
      </c>
      <c r="C37" s="26" t="s">
        <v>56</v>
      </c>
      <c r="D37" s="18" t="s">
        <v>36</v>
      </c>
      <c r="E37" s="18" t="s">
        <v>91</v>
      </c>
      <c r="F37" s="18" t="s">
        <v>65</v>
      </c>
      <c r="G37" s="18" t="s">
        <v>72</v>
      </c>
      <c r="H37" s="55">
        <v>588082185</v>
      </c>
      <c r="I37" s="55">
        <v>588082185</v>
      </c>
      <c r="J37" s="37" t="s">
        <v>38</v>
      </c>
      <c r="K37" s="18" t="s">
        <v>39</v>
      </c>
      <c r="L37" s="20" t="s">
        <v>46</v>
      </c>
    </row>
    <row r="38" spans="2:12" ht="65.25" customHeight="1">
      <c r="B38" s="22" t="s">
        <v>62</v>
      </c>
      <c r="C38" s="26" t="s">
        <v>66</v>
      </c>
      <c r="D38" s="18" t="s">
        <v>36</v>
      </c>
      <c r="E38" s="18" t="s">
        <v>57</v>
      </c>
      <c r="F38" s="18" t="s">
        <v>65</v>
      </c>
      <c r="G38" s="18" t="s">
        <v>72</v>
      </c>
      <c r="H38" s="55">
        <v>19900000000</v>
      </c>
      <c r="I38" s="55">
        <v>19900000000</v>
      </c>
      <c r="J38" s="37" t="s">
        <v>38</v>
      </c>
      <c r="K38" s="18" t="s">
        <v>39</v>
      </c>
      <c r="L38" s="20" t="s">
        <v>46</v>
      </c>
    </row>
    <row r="39" spans="2:12" ht="63.75">
      <c r="B39" s="22" t="s">
        <v>62</v>
      </c>
      <c r="C39" s="26" t="s">
        <v>67</v>
      </c>
      <c r="D39" s="18" t="s">
        <v>36</v>
      </c>
      <c r="E39" s="18" t="s">
        <v>91</v>
      </c>
      <c r="F39" s="18" t="s">
        <v>65</v>
      </c>
      <c r="G39" s="18" t="s">
        <v>72</v>
      </c>
      <c r="H39" s="55">
        <v>988664252</v>
      </c>
      <c r="I39" s="55">
        <v>988664252</v>
      </c>
      <c r="J39" s="37" t="s">
        <v>38</v>
      </c>
      <c r="K39" s="18" t="s">
        <v>39</v>
      </c>
      <c r="L39" s="20" t="s">
        <v>46</v>
      </c>
    </row>
    <row r="40" spans="2:12" ht="68.25" customHeight="1">
      <c r="B40" s="27" t="s">
        <v>63</v>
      </c>
      <c r="C40" s="28" t="s">
        <v>92</v>
      </c>
      <c r="D40" s="18" t="s">
        <v>41</v>
      </c>
      <c r="E40" s="18" t="s">
        <v>64</v>
      </c>
      <c r="F40" s="18" t="s">
        <v>35</v>
      </c>
      <c r="G40" s="18" t="s">
        <v>37</v>
      </c>
      <c r="H40" s="19">
        <f>20000000*1.06</f>
        <v>21200000</v>
      </c>
      <c r="I40" s="19">
        <f>20000000*1.06</f>
        <v>21200000</v>
      </c>
      <c r="J40" s="18" t="s">
        <v>38</v>
      </c>
      <c r="K40" s="18" t="s">
        <v>39</v>
      </c>
      <c r="L40" s="20" t="s">
        <v>46</v>
      </c>
    </row>
    <row r="41" spans="2:12" ht="63.75">
      <c r="B41" s="27">
        <v>80111620</v>
      </c>
      <c r="C41" s="24" t="s">
        <v>75</v>
      </c>
      <c r="D41" s="18" t="s">
        <v>36</v>
      </c>
      <c r="E41" s="18" t="s">
        <v>76</v>
      </c>
      <c r="F41" s="18" t="s">
        <v>35</v>
      </c>
      <c r="G41" s="18" t="s">
        <v>37</v>
      </c>
      <c r="H41" s="19">
        <f>30350000*1.06</f>
        <v>32171000</v>
      </c>
      <c r="I41" s="19">
        <f>30350000*1.06</f>
        <v>32171000</v>
      </c>
      <c r="J41" s="18" t="s">
        <v>38</v>
      </c>
      <c r="K41" s="18" t="s">
        <v>39</v>
      </c>
      <c r="L41" s="20" t="s">
        <v>46</v>
      </c>
    </row>
    <row r="42" spans="2:12" ht="69.75" customHeight="1">
      <c r="B42" s="27" t="s">
        <v>62</v>
      </c>
      <c r="C42" s="24" t="s">
        <v>77</v>
      </c>
      <c r="D42" s="18" t="s">
        <v>41</v>
      </c>
      <c r="E42" s="18" t="s">
        <v>78</v>
      </c>
      <c r="F42" s="18" t="s">
        <v>65</v>
      </c>
      <c r="G42" s="18" t="s">
        <v>72</v>
      </c>
      <c r="H42" s="55">
        <v>11373497644</v>
      </c>
      <c r="I42" s="55">
        <v>11373497644</v>
      </c>
      <c r="J42" s="18" t="s">
        <v>38</v>
      </c>
      <c r="K42" s="18" t="s">
        <v>39</v>
      </c>
      <c r="L42" s="20" t="s">
        <v>46</v>
      </c>
    </row>
    <row r="43" spans="2:12" ht="63.75">
      <c r="B43" s="27" t="s">
        <v>62</v>
      </c>
      <c r="C43" s="24" t="s">
        <v>79</v>
      </c>
      <c r="D43" s="18" t="s">
        <v>36</v>
      </c>
      <c r="E43" s="18" t="s">
        <v>80</v>
      </c>
      <c r="F43" s="18" t="s">
        <v>65</v>
      </c>
      <c r="G43" s="18" t="s">
        <v>72</v>
      </c>
      <c r="H43" s="19">
        <v>99025255</v>
      </c>
      <c r="I43" s="19">
        <v>99025255</v>
      </c>
      <c r="J43" s="18" t="s">
        <v>38</v>
      </c>
      <c r="K43" s="18" t="s">
        <v>39</v>
      </c>
      <c r="L43" s="20" t="s">
        <v>46</v>
      </c>
    </row>
    <row r="44" spans="2:12" ht="63.75">
      <c r="B44" s="27" t="s">
        <v>86</v>
      </c>
      <c r="C44" s="24" t="s">
        <v>85</v>
      </c>
      <c r="D44" s="18" t="s">
        <v>36</v>
      </c>
      <c r="E44" s="18" t="s">
        <v>80</v>
      </c>
      <c r="F44" s="18" t="s">
        <v>65</v>
      </c>
      <c r="G44" s="18" t="s">
        <v>72</v>
      </c>
      <c r="H44" s="19">
        <v>471877579</v>
      </c>
      <c r="I44" s="19">
        <v>471877579</v>
      </c>
      <c r="J44" s="18" t="s">
        <v>38</v>
      </c>
      <c r="K44" s="18" t="s">
        <v>39</v>
      </c>
      <c r="L44" s="20" t="s">
        <v>46</v>
      </c>
    </row>
    <row r="45" spans="2:12" ht="64.5">
      <c r="B45" s="39" t="s">
        <v>86</v>
      </c>
      <c r="C45" s="40" t="s">
        <v>87</v>
      </c>
      <c r="D45" s="41" t="s">
        <v>36</v>
      </c>
      <c r="E45" s="41" t="s">
        <v>88</v>
      </c>
      <c r="F45" s="18" t="s">
        <v>65</v>
      </c>
      <c r="G45" s="18" t="s">
        <v>72</v>
      </c>
      <c r="H45" s="19">
        <v>177894290</v>
      </c>
      <c r="I45" s="19">
        <v>177894290</v>
      </c>
      <c r="J45" s="18" t="s">
        <v>38</v>
      </c>
      <c r="K45" s="18" t="s">
        <v>39</v>
      </c>
      <c r="L45" s="20" t="s">
        <v>46</v>
      </c>
    </row>
    <row r="46" spans="2:12" ht="15.75" thickBot="1">
      <c r="B46" s="44"/>
      <c r="C46" s="43"/>
      <c r="D46" s="18"/>
      <c r="E46" s="18"/>
      <c r="F46" s="18"/>
      <c r="G46" s="18"/>
      <c r="H46" s="30"/>
      <c r="I46" s="29"/>
      <c r="J46" s="18"/>
      <c r="K46" s="18"/>
      <c r="L46" s="20"/>
    </row>
    <row r="47" spans="2:12" ht="15">
      <c r="B47" s="3"/>
      <c r="C47" s="3"/>
      <c r="D47" s="3"/>
      <c r="E47" s="3"/>
      <c r="F47" s="3"/>
      <c r="G47" s="3"/>
      <c r="H47" s="31"/>
      <c r="I47" s="3"/>
      <c r="J47" s="3"/>
      <c r="K47" s="3"/>
      <c r="L47" s="3"/>
    </row>
    <row r="48" spans="2:12" ht="45.75" customHeight="1" thickBot="1">
      <c r="B48" s="32" t="s">
        <v>21</v>
      </c>
      <c r="C48" s="33"/>
      <c r="D48" s="33"/>
      <c r="E48" s="3"/>
      <c r="F48" s="3"/>
      <c r="G48" s="3"/>
      <c r="H48" s="34"/>
      <c r="I48" s="3"/>
      <c r="J48" s="3"/>
      <c r="K48" s="3"/>
      <c r="L48" s="3"/>
    </row>
    <row r="49" spans="2:12" ht="122.25" customHeight="1">
      <c r="B49" s="35" t="s">
        <v>6</v>
      </c>
      <c r="C49" s="36" t="s">
        <v>22</v>
      </c>
      <c r="D49" s="16" t="s">
        <v>14</v>
      </c>
      <c r="E49" s="3"/>
      <c r="F49" s="3"/>
      <c r="G49" s="3"/>
      <c r="H49" s="3"/>
      <c r="I49" s="3"/>
      <c r="J49" s="3"/>
      <c r="K49" s="3"/>
      <c r="L49" s="3"/>
    </row>
    <row r="50" spans="2:12" ht="126.75" customHeight="1">
      <c r="B50" s="6">
        <v>86101710</v>
      </c>
      <c r="C50" s="25" t="s">
        <v>71</v>
      </c>
      <c r="D50" s="7" t="s">
        <v>73</v>
      </c>
      <c r="E50" s="3"/>
      <c r="F50" s="3"/>
      <c r="G50" s="3"/>
      <c r="H50" s="3"/>
      <c r="I50" s="3"/>
      <c r="J50" s="3"/>
      <c r="K50" s="3"/>
      <c r="L50" s="3"/>
    </row>
    <row r="51" spans="2:4" ht="120.75" customHeight="1">
      <c r="B51" s="22">
        <v>82101900</v>
      </c>
      <c r="C51" s="42" t="s">
        <v>97</v>
      </c>
      <c r="D51" s="7" t="s">
        <v>73</v>
      </c>
    </row>
    <row r="52" spans="2:4" ht="115.5">
      <c r="B52" s="22" t="s">
        <v>93</v>
      </c>
      <c r="C52" s="42" t="s">
        <v>95</v>
      </c>
      <c r="D52" s="7" t="s">
        <v>73</v>
      </c>
    </row>
    <row r="53" spans="2:4" ht="129.75" customHeight="1" thickBot="1">
      <c r="B53" s="44" t="s">
        <v>94</v>
      </c>
      <c r="C53" s="43" t="s">
        <v>96</v>
      </c>
      <c r="D53" s="7" t="s">
        <v>73</v>
      </c>
    </row>
    <row r="54" spans="2:4" ht="15">
      <c r="B54" s="45"/>
      <c r="C54" s="45"/>
      <c r="D54" s="45"/>
    </row>
  </sheetData>
  <sheetProtection/>
  <mergeCells count="2">
    <mergeCell ref="F5:I9"/>
    <mergeCell ref="F11:I15"/>
  </mergeCells>
  <hyperlinks>
    <hyperlink ref="C8" r:id="rId1" display="www.adeli.gov.co"/>
  </hyperlinks>
  <printOptions/>
  <pageMargins left="0.7" right="0.7" top="0.75" bottom="0.75" header="0.3" footer="0.3"/>
  <pageSetup horizontalDpi="600" verticalDpi="600" orientation="landscape" paperSize="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Angela Maria Villada Uribe</cp:lastModifiedBy>
  <cp:lastPrinted>2020-01-30T21:24:27Z</cp:lastPrinted>
  <dcterms:created xsi:type="dcterms:W3CDTF">2012-12-10T15:58:41Z</dcterms:created>
  <dcterms:modified xsi:type="dcterms:W3CDTF">2020-01-30T21:54:37Z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